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Eagle\外殼改ABS測試\"/>
    </mc:Choice>
  </mc:AlternateContent>
  <bookViews>
    <workbookView xWindow="0" yWindow="0" windowWidth="13545" windowHeight="7305"/>
  </bookViews>
  <sheets>
    <sheet name="Thermal data" sheetId="1" r:id="rId1"/>
    <sheet name="IR &amp; Picture (Android 12)" sheetId="6" r:id="rId2"/>
    <sheet name="IR &amp; Picture (Android 10)" sheetId="5" r:id="rId3"/>
  </sheets>
  <calcPr calcId="162913"/>
</workbook>
</file>

<file path=xl/calcChain.xml><?xml version="1.0" encoding="utf-8"?>
<calcChain xmlns="http://schemas.openxmlformats.org/spreadsheetml/2006/main">
  <c r="I18" i="1" l="1"/>
  <c r="J18" i="1" s="1"/>
  <c r="U20" i="1" l="1"/>
  <c r="V20" i="1" s="1"/>
  <c r="U19" i="1"/>
  <c r="U18" i="1"/>
  <c r="V18" i="1" s="1"/>
  <c r="W18" i="1" s="1"/>
  <c r="U17" i="1"/>
  <c r="V17" i="1" s="1"/>
  <c r="W17" i="1" s="1"/>
  <c r="U16" i="1"/>
  <c r="U15" i="1"/>
  <c r="V15" i="1" s="1"/>
  <c r="W15" i="1" s="1"/>
  <c r="U14" i="1"/>
  <c r="V14" i="1" s="1"/>
  <c r="W14" i="1" s="1"/>
  <c r="U13" i="1"/>
  <c r="V13" i="1" s="1"/>
  <c r="W13" i="1" s="1"/>
  <c r="U12" i="1"/>
  <c r="U11" i="1"/>
  <c r="U10" i="1"/>
  <c r="V10" i="1" s="1"/>
  <c r="W10" i="1" s="1"/>
  <c r="U9" i="1"/>
  <c r="V9" i="1" s="1"/>
  <c r="W9" i="1" s="1"/>
  <c r="V19" i="1" l="1"/>
  <c r="W19" i="1" s="1"/>
  <c r="Q20" i="1"/>
  <c r="R20" i="1" s="1"/>
  <c r="Q19" i="1"/>
  <c r="Q18" i="1"/>
  <c r="R18" i="1" s="1"/>
  <c r="S18" i="1" s="1"/>
  <c r="Q17" i="1"/>
  <c r="R17" i="1" s="1"/>
  <c r="S17" i="1" s="1"/>
  <c r="Q16" i="1"/>
  <c r="Q15" i="1"/>
  <c r="R15" i="1" s="1"/>
  <c r="S15" i="1" s="1"/>
  <c r="Q14" i="1"/>
  <c r="R14" i="1" s="1"/>
  <c r="S14" i="1" s="1"/>
  <c r="Q13" i="1"/>
  <c r="R13" i="1" s="1"/>
  <c r="S13" i="1" s="1"/>
  <c r="Q12" i="1"/>
  <c r="Q11" i="1"/>
  <c r="Q10" i="1"/>
  <c r="R10" i="1" s="1"/>
  <c r="S10" i="1" s="1"/>
  <c r="Q9" i="1"/>
  <c r="R9" i="1" s="1"/>
  <c r="S9" i="1" s="1"/>
  <c r="R19" i="1" l="1"/>
  <c r="S19" i="1" s="1"/>
  <c r="I20" i="1"/>
  <c r="I19" i="1"/>
  <c r="J19" i="1" s="1"/>
  <c r="I17" i="1"/>
  <c r="I16" i="1"/>
  <c r="I15" i="1"/>
  <c r="I14" i="1"/>
  <c r="I13" i="1"/>
  <c r="I12" i="1"/>
  <c r="I11" i="1"/>
  <c r="I10" i="1"/>
  <c r="I9" i="1"/>
  <c r="G21" i="1" l="1"/>
  <c r="M20" i="1"/>
  <c r="N20" i="1" s="1"/>
  <c r="M19" i="1"/>
  <c r="N19" i="1" s="1"/>
  <c r="O19" i="1" s="1"/>
  <c r="M18" i="1"/>
  <c r="M17" i="1"/>
  <c r="N17" i="1" s="1"/>
  <c r="O17" i="1" s="1"/>
  <c r="M16" i="1"/>
  <c r="M15" i="1"/>
  <c r="N15" i="1" s="1"/>
  <c r="O15" i="1" s="1"/>
  <c r="M14" i="1"/>
  <c r="N14" i="1" s="1"/>
  <c r="O14" i="1" s="1"/>
  <c r="M13" i="1"/>
  <c r="N13" i="1" s="1"/>
  <c r="O13" i="1" s="1"/>
  <c r="M12" i="1"/>
  <c r="N12" i="1" s="1"/>
  <c r="O12" i="1" s="1"/>
  <c r="M11" i="1"/>
  <c r="M10" i="1"/>
  <c r="N10" i="1" s="1"/>
  <c r="O10" i="1" s="1"/>
  <c r="M9" i="1"/>
  <c r="J20" i="1"/>
  <c r="J17" i="1"/>
  <c r="J15" i="1"/>
  <c r="J14" i="1"/>
  <c r="J13" i="1"/>
  <c r="J10" i="1"/>
  <c r="J9" i="1"/>
  <c r="F16" i="1"/>
  <c r="F12" i="1"/>
  <c r="F11" i="1"/>
  <c r="R11" i="1" l="1"/>
  <c r="S11" i="1" s="1"/>
  <c r="V11" i="1"/>
  <c r="W11" i="1" s="1"/>
  <c r="R12" i="1"/>
  <c r="S12" i="1" s="1"/>
  <c r="V12" i="1"/>
  <c r="W12" i="1" s="1"/>
  <c r="R16" i="1"/>
  <c r="S16" i="1" s="1"/>
  <c r="V16" i="1"/>
  <c r="W16" i="1" s="1"/>
  <c r="J11" i="1"/>
  <c r="N16" i="1"/>
  <c r="O16" i="1" s="1"/>
  <c r="N9" i="1"/>
  <c r="O9" i="1" s="1"/>
  <c r="J12" i="1"/>
  <c r="N18" i="1"/>
  <c r="O18" i="1" s="1"/>
  <c r="N11" i="1"/>
  <c r="O11" i="1" s="1"/>
  <c r="J16" i="1"/>
  <c r="K10" i="1"/>
  <c r="K18" i="1"/>
  <c r="K19" i="1" l="1"/>
  <c r="K15" i="1"/>
  <c r="K13" i="1"/>
  <c r="K9" i="1"/>
  <c r="K12" i="1"/>
  <c r="K14" i="1"/>
  <c r="K17" i="1"/>
  <c r="K16" i="1"/>
  <c r="K11" i="1"/>
</calcChain>
</file>

<file path=xl/sharedStrings.xml><?xml version="1.0" encoding="utf-8"?>
<sst xmlns="http://schemas.openxmlformats.org/spreadsheetml/2006/main" count="80" uniqueCount="59">
  <si>
    <t>Product Name</t>
  </si>
  <si>
    <t>Component</t>
  </si>
  <si>
    <t>Power
[W]</t>
  </si>
  <si>
    <t>Designator</t>
  </si>
  <si>
    <t>Name of test engineer</t>
  </si>
  <si>
    <t>Software build</t>
  </si>
  <si>
    <t>Orientation</t>
  </si>
  <si>
    <t>Board #</t>
  </si>
  <si>
    <t>T_J °C</t>
  </si>
  <si>
    <t>INSERT PICTURES OF ALL THERMOCOUPLE LOCATION, COMPONENTS AND HOUSING IN THIS PAGE</t>
  </si>
  <si>
    <t>Project Code</t>
    <phoneticPr fontId="4" type="noConversion"/>
  </si>
  <si>
    <t>Margin</t>
    <phoneticPr fontId="4" type="noConversion"/>
  </si>
  <si>
    <t>θ_JC
[W/°C]</t>
    <phoneticPr fontId="4" type="noConversion"/>
  </si>
  <si>
    <t>Junction 
MAX [°C]</t>
    <phoneticPr fontId="4" type="noConversion"/>
  </si>
  <si>
    <t xml:space="preserve">T Case
MAX [°C] </t>
    <phoneticPr fontId="4" type="noConversion"/>
  </si>
  <si>
    <t>Housing Top side</t>
    <phoneticPr fontId="4" type="noConversion"/>
  </si>
  <si>
    <t>Housing Bottom side</t>
    <phoneticPr fontId="4" type="noConversion"/>
  </si>
  <si>
    <t>Foxconn Sepc
(*90%)</t>
    <phoneticPr fontId="4" type="noConversion"/>
  </si>
  <si>
    <t>PCB Bottom</t>
    <phoneticPr fontId="4" type="noConversion"/>
  </si>
  <si>
    <t>U1</t>
  </si>
  <si>
    <t>U503</t>
  </si>
  <si>
    <t>Housing Top</t>
  </si>
  <si>
    <t>Housing Bottom</t>
  </si>
  <si>
    <t>Air</t>
  </si>
  <si>
    <t>25°C</t>
    <phoneticPr fontId="4" type="noConversion"/>
  </si>
  <si>
    <t>PASS / FAIL
@25C</t>
    <phoneticPr fontId="4" type="noConversion"/>
  </si>
  <si>
    <t>PCB Top</t>
    <phoneticPr fontId="4" type="noConversion"/>
  </si>
  <si>
    <t>Vertical</t>
    <phoneticPr fontId="4" type="noConversion"/>
  </si>
  <si>
    <t>T99X171.00 Thermal test 25c &amp; 50c</t>
    <phoneticPr fontId="4" type="noConversion"/>
  </si>
  <si>
    <t>PASS / FAIL
@50C</t>
    <phoneticPr fontId="4" type="noConversion"/>
  </si>
  <si>
    <t>50°C</t>
    <phoneticPr fontId="4" type="noConversion"/>
  </si>
  <si>
    <t>U506</t>
  </si>
  <si>
    <t>U505</t>
  </si>
  <si>
    <t>U602</t>
  </si>
  <si>
    <t>Y401</t>
  </si>
  <si>
    <t>U504</t>
  </si>
  <si>
    <t>U1001</t>
  </si>
  <si>
    <t>Y1001</t>
  </si>
  <si>
    <t xml:space="preserve">IC DDR4 SDRAM 4Gb </t>
    <phoneticPr fontId="4" type="noConversion"/>
  </si>
  <si>
    <t>IC DDR4 SDRAM 4Gb</t>
  </si>
  <si>
    <t>IC eMMC 8GB</t>
    <phoneticPr fontId="4" type="noConversion"/>
  </si>
  <si>
    <t>CPU FCBGA393</t>
    <phoneticPr fontId="4" type="noConversion"/>
  </si>
  <si>
    <t>XTAL 24MHz</t>
  </si>
  <si>
    <t>IC DDR4 SDRAM 8Gb</t>
  </si>
  <si>
    <t>IC MPU 3.3V SMD FCBGA49</t>
  </si>
  <si>
    <t>XTAL 20MHz</t>
  </si>
  <si>
    <t>NA</t>
    <phoneticPr fontId="4" type="noConversion"/>
  </si>
  <si>
    <t>a).4KP60 Video on local + Iperf 50M</t>
    <phoneticPr fontId="32" type="noConversion"/>
  </si>
  <si>
    <t>a).4KP60 Video on local + Iperf 50M</t>
    <phoneticPr fontId="32" type="noConversion"/>
  </si>
  <si>
    <t>0216
Thermal Test Temp. 25C</t>
    <phoneticPr fontId="4" type="noConversion"/>
  </si>
  <si>
    <t>0216
Thermal Test Temp. 50C</t>
    <phoneticPr fontId="4" type="noConversion"/>
  </si>
  <si>
    <t>0217
Thermal Test Temp. 25C</t>
    <phoneticPr fontId="4" type="noConversion"/>
  </si>
  <si>
    <t>0217
Thermal Test Temp. 50C</t>
    <phoneticPr fontId="4" type="noConversion"/>
  </si>
  <si>
    <t xml:space="preserve">a).4KP60 Video on local + Iperf 50M
</t>
    <phoneticPr fontId="32" type="noConversion"/>
  </si>
  <si>
    <t xml:space="preserve">a).4KP60 Video on local + Iperf 50M
</t>
    <phoneticPr fontId="32" type="noConversion"/>
  </si>
  <si>
    <t>3.2 W</t>
    <phoneticPr fontId="4" type="noConversion"/>
  </si>
  <si>
    <t>3.1 W</t>
    <phoneticPr fontId="4" type="noConversion"/>
  </si>
  <si>
    <t>Android 10 (FW version: 15.534.28) 
ABS housing with shield CAN</t>
    <phoneticPr fontId="4" type="noConversion"/>
  </si>
  <si>
    <t>Android 12 (FW version: 15.537.8)
ABS housing with shield CAN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</si>
</sst>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_ "/>
    <numFmt numFmtId="177" formatCode="0.00_ "/>
    <numFmt numFmtId="178" formatCode="m&quot;月&quot;d&quot;日&quot;"/>
  </numFmts>
  <fonts count="35">
    <font>
      <sz val="11"/>
      <color theme="1"/>
      <name val="新細明體"/>
      <family val="1"/>
      <charset val="136"/>
      <scheme val="minor"/>
    </font>
    <font>
      <sz val="12"/>
      <color indexed="8"/>
      <name val="新細明體"/>
      <family val="1"/>
      <charset val="136"/>
    </font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10"/>
      <color indexed="8"/>
      <name val="Calibri"/>
      <family val="2"/>
    </font>
    <font>
      <sz val="10"/>
      <name val="Calibri"/>
      <family val="2"/>
    </font>
    <font>
      <b/>
      <sz val="10"/>
      <color indexed="8"/>
      <name val="Calibri"/>
      <family val="2"/>
    </font>
    <font>
      <b/>
      <sz val="11"/>
      <color indexed="8"/>
      <name val="Calibri"/>
      <family val="2"/>
    </font>
    <font>
      <sz val="14"/>
      <name val="Arial"/>
      <family val="2"/>
    </font>
    <font>
      <sz val="10"/>
      <name val="Arial"/>
      <family val="2"/>
    </font>
    <font>
      <sz val="8"/>
      <name val="Cryptography"/>
      <family val="2"/>
    </font>
    <font>
      <b/>
      <sz val="10"/>
      <color indexed="8"/>
      <name val="Arial"/>
      <family val="2"/>
    </font>
    <font>
      <sz val="9"/>
      <name val="新細明體"/>
      <family val="1"/>
      <charset val="136"/>
    </font>
    <font>
      <sz val="11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sz val="11"/>
      <color rgb="FFFF0000"/>
      <name val="Calibri"/>
      <family val="2"/>
    </font>
    <font>
      <sz val="11"/>
      <color theme="1"/>
      <name val="Calibri"/>
      <family val="2"/>
    </font>
    <font>
      <b/>
      <sz val="16"/>
      <color rgb="FF0000FF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</font>
    <font>
      <sz val="12"/>
      <color theme="1"/>
      <name val="Calibri"/>
      <family val="2"/>
    </font>
    <font>
      <b/>
      <sz val="11"/>
      <color rgb="FF0000FF"/>
      <name val="Calibri"/>
      <family val="2"/>
    </font>
    <font>
      <b/>
      <sz val="12"/>
      <color rgb="FF0000FF"/>
      <name val="Arial"/>
      <family val="2"/>
    </font>
    <font>
      <sz val="20"/>
      <color theme="1"/>
      <name val="Calibri"/>
      <family val="2"/>
    </font>
    <font>
      <sz val="18"/>
      <color rgb="FFFF0000"/>
      <name val="Arial"/>
      <family val="2"/>
    </font>
    <font>
      <sz val="10"/>
      <color theme="4" tint="-0.249977111117893"/>
      <name val="Calibri"/>
      <family val="2"/>
    </font>
    <font>
      <sz val="11"/>
      <color theme="1"/>
      <name val="Arial"/>
      <family val="2"/>
    </font>
    <font>
      <b/>
      <sz val="11"/>
      <color rgb="FF0000FF"/>
      <name val="Arial"/>
      <family val="2"/>
    </font>
    <font>
      <b/>
      <sz val="18"/>
      <color theme="1"/>
      <name val="Calibri"/>
      <family val="2"/>
    </font>
    <font>
      <b/>
      <sz val="12"/>
      <color theme="1"/>
      <name val="Calibri"/>
      <family val="2"/>
    </font>
    <font>
      <b/>
      <sz val="16"/>
      <color rgb="FF0000FF"/>
      <name val="Arial"/>
      <family val="2"/>
    </font>
    <font>
      <sz val="9"/>
      <name val="新細明體"/>
      <family val="1"/>
      <charset val="136"/>
      <scheme val="minor"/>
    </font>
    <font>
      <sz val="10"/>
      <color theme="1"/>
      <name val="Arial"/>
      <family val="2"/>
    </font>
    <font>
      <b/>
      <sz val="11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2" fillId="0" borderId="0">
      <alignment vertical="center"/>
    </xf>
    <xf numFmtId="0" fontId="11" fillId="0" borderId="0" applyNumberFormat="0" applyFill="0" applyBorder="0" applyAlignment="0">
      <protection locked="0" hidden="1"/>
    </xf>
    <xf numFmtId="0" fontId="15" fillId="0" borderId="0">
      <alignment vertical="center"/>
    </xf>
    <xf numFmtId="0" fontId="2" fillId="0" borderId="0">
      <alignment vertical="center"/>
    </xf>
    <xf numFmtId="0" fontId="10" fillId="0" borderId="0"/>
    <xf numFmtId="0" fontId="2" fillId="0" borderId="0"/>
    <xf numFmtId="0" fontId="15" fillId="0" borderId="0">
      <alignment vertical="center"/>
    </xf>
    <xf numFmtId="0" fontId="15" fillId="0" borderId="0">
      <alignment vertical="center"/>
    </xf>
    <xf numFmtId="0" fontId="2" fillId="0" borderId="0">
      <alignment vertical="center"/>
    </xf>
    <xf numFmtId="0" fontId="14" fillId="0" borderId="0"/>
    <xf numFmtId="0" fontId="1" fillId="0" borderId="0">
      <alignment vertical="center"/>
    </xf>
    <xf numFmtId="0" fontId="3" fillId="0" borderId="0"/>
  </cellStyleXfs>
  <cellXfs count="88">
    <xf numFmtId="0" fontId="0" fillId="0" borderId="0" xfId="0"/>
    <xf numFmtId="0" fontId="16" fillId="0" borderId="0" xfId="0" applyFont="1" applyFill="1" applyAlignment="1">
      <alignment horizontal="center" vertical="center"/>
    </xf>
    <xf numFmtId="0" fontId="17" fillId="0" borderId="0" xfId="0" applyFont="1" applyFill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7" fillId="0" borderId="0" xfId="0" applyFont="1" applyBorder="1" applyAlignment="1"/>
    <xf numFmtId="0" fontId="17" fillId="0" borderId="0" xfId="0" applyFont="1" applyBorder="1"/>
    <xf numFmtId="0" fontId="18" fillId="0" borderId="0" xfId="0" applyFont="1" applyBorder="1" applyAlignment="1">
      <alignment vertical="center"/>
    </xf>
    <xf numFmtId="0" fontId="19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20" fillId="0" borderId="0" xfId="0" applyFont="1" applyFill="1"/>
    <xf numFmtId="0" fontId="17" fillId="0" borderId="0" xfId="0" applyFont="1" applyFill="1"/>
    <xf numFmtId="0" fontId="9" fillId="0" borderId="0" xfId="0" applyFont="1" applyFill="1" applyBorder="1" applyAlignment="1">
      <alignment horizontal="left" vertical="center" wrapText="1"/>
    </xf>
    <xf numFmtId="0" fontId="17" fillId="0" borderId="0" xfId="0" applyFont="1" applyFill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21" fillId="0" borderId="0" xfId="0" applyFont="1" applyFill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 applyAlignment="1"/>
    <xf numFmtId="0" fontId="17" fillId="0" borderId="0" xfId="0" applyFont="1" applyFill="1" applyBorder="1" applyAlignment="1"/>
    <xf numFmtId="0" fontId="5" fillId="3" borderId="1" xfId="0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center" vertical="center"/>
    </xf>
    <xf numFmtId="0" fontId="21" fillId="0" borderId="0" xfId="0" applyFont="1" applyFill="1" applyBorder="1" applyAlignment="1"/>
    <xf numFmtId="0" fontId="8" fillId="2" borderId="3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0" fontId="22" fillId="0" borderId="5" xfId="1" applyFont="1" applyFill="1" applyBorder="1" applyAlignment="1">
      <alignment horizontal="center" vertical="center" wrapText="1"/>
    </xf>
    <xf numFmtId="0" fontId="23" fillId="0" borderId="5" xfId="4" applyFont="1" applyFill="1" applyBorder="1" applyAlignment="1">
      <alignment horizontal="center" vertical="center" wrapText="1"/>
    </xf>
    <xf numFmtId="0" fontId="22" fillId="0" borderId="6" xfId="1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17" fillId="0" borderId="0" xfId="0" applyFont="1" applyFill="1"/>
    <xf numFmtId="0" fontId="17" fillId="0" borderId="7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left" vertical="center"/>
    </xf>
    <xf numFmtId="0" fontId="17" fillId="0" borderId="7" xfId="0" applyFont="1" applyFill="1" applyBorder="1" applyAlignment="1">
      <alignment horizontal="center"/>
    </xf>
    <xf numFmtId="0" fontId="19" fillId="0" borderId="7" xfId="0" applyFont="1" applyFill="1" applyBorder="1" applyAlignment="1">
      <alignment horizontal="center" vertical="center"/>
    </xf>
    <xf numFmtId="178" fontId="17" fillId="0" borderId="0" xfId="0" applyNumberFormat="1" applyFont="1" applyBorder="1"/>
    <xf numFmtId="0" fontId="24" fillId="0" borderId="0" xfId="0" applyFont="1" applyBorder="1"/>
    <xf numFmtId="14" fontId="25" fillId="0" borderId="0" xfId="0" applyNumberFormat="1" applyFont="1" applyFill="1" applyBorder="1"/>
    <xf numFmtId="0" fontId="16" fillId="0" borderId="0" xfId="0" applyFont="1" applyFill="1" applyBorder="1"/>
    <xf numFmtId="0" fontId="26" fillId="2" borderId="1" xfId="11" applyFont="1" applyFill="1" applyBorder="1" applyAlignment="1">
      <alignment horizontal="center" vertical="center"/>
    </xf>
    <xf numFmtId="0" fontId="17" fillId="0" borderId="2" xfId="0" applyFont="1" applyBorder="1"/>
    <xf numFmtId="0" fontId="18" fillId="0" borderId="2" xfId="0" applyFont="1" applyBorder="1" applyAlignment="1">
      <alignment vertical="center"/>
    </xf>
    <xf numFmtId="0" fontId="17" fillId="0" borderId="2" xfId="0" applyFont="1" applyBorder="1" applyAlignment="1"/>
    <xf numFmtId="0" fontId="17" fillId="0" borderId="2" xfId="0" applyFont="1" applyBorder="1" applyAlignment="1">
      <alignment horizontal="center"/>
    </xf>
    <xf numFmtId="177" fontId="12" fillId="5" borderId="1" xfId="1" applyNumberFormat="1" applyFont="1" applyFill="1" applyBorder="1" applyAlignment="1">
      <alignment horizontal="center" vertical="center" wrapText="1"/>
    </xf>
    <xf numFmtId="0" fontId="12" fillId="5" borderId="1" xfId="1" applyFont="1" applyFill="1" applyBorder="1" applyAlignment="1">
      <alignment horizontal="center" vertical="center" wrapText="1"/>
    </xf>
    <xf numFmtId="0" fontId="12" fillId="4" borderId="1" xfId="1" applyFont="1" applyFill="1" applyBorder="1" applyAlignment="1">
      <alignment horizontal="center" vertical="center" wrapText="1"/>
    </xf>
    <xf numFmtId="176" fontId="27" fillId="5" borderId="1" xfId="0" applyNumberFormat="1" applyFont="1" applyFill="1" applyBorder="1" applyAlignment="1">
      <alignment horizontal="center" vertical="center"/>
    </xf>
    <xf numFmtId="0" fontId="28" fillId="5" borderId="1" xfId="0" applyFont="1" applyFill="1" applyBorder="1" applyAlignment="1">
      <alignment horizontal="center" vertical="center"/>
    </xf>
    <xf numFmtId="176" fontId="27" fillId="4" borderId="1" xfId="0" applyNumberFormat="1" applyFont="1" applyFill="1" applyBorder="1" applyAlignment="1">
      <alignment horizontal="center" vertical="center"/>
    </xf>
    <xf numFmtId="0" fontId="28" fillId="4" borderId="1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left" vertical="center"/>
    </xf>
    <xf numFmtId="0" fontId="22" fillId="0" borderId="5" xfId="1" applyFont="1" applyFill="1" applyBorder="1" applyAlignment="1">
      <alignment vertical="center" wrapText="1"/>
    </xf>
    <xf numFmtId="0" fontId="31" fillId="0" borderId="0" xfId="0" applyFont="1" applyBorder="1" applyAlignment="1">
      <alignment vertical="center"/>
    </xf>
    <xf numFmtId="0" fontId="6" fillId="2" borderId="8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21" fillId="0" borderId="0" xfId="0" applyFont="1" applyFill="1" applyAlignment="1">
      <alignment horizontal="left" vertical="center"/>
    </xf>
    <xf numFmtId="177" fontId="12" fillId="4" borderId="1" xfId="1" applyNumberFormat="1" applyFont="1" applyFill="1" applyBorder="1" applyAlignment="1">
      <alignment horizontal="center" vertical="center" wrapText="1"/>
    </xf>
    <xf numFmtId="176" fontId="12" fillId="4" borderId="1" xfId="1" applyNumberFormat="1" applyFont="1" applyFill="1" applyBorder="1" applyAlignment="1">
      <alignment horizontal="center" vertical="center" wrapText="1"/>
    </xf>
    <xf numFmtId="176" fontId="12" fillId="5" borderId="1" xfId="1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/>
    </xf>
    <xf numFmtId="176" fontId="17" fillId="0" borderId="0" xfId="0" applyNumberFormat="1" applyFont="1" applyFill="1"/>
    <xf numFmtId="177" fontId="12" fillId="5" borderId="10" xfId="1" applyNumberFormat="1" applyFont="1" applyFill="1" applyBorder="1" applyAlignment="1">
      <alignment horizontal="center" vertical="center" wrapText="1"/>
    </xf>
    <xf numFmtId="177" fontId="12" fillId="5" borderId="8" xfId="1" applyNumberFormat="1" applyFont="1" applyFill="1" applyBorder="1" applyAlignment="1">
      <alignment horizontal="center" vertical="center" wrapText="1"/>
    </xf>
    <xf numFmtId="177" fontId="12" fillId="5" borderId="9" xfId="1" applyNumberFormat="1" applyFont="1" applyFill="1" applyBorder="1" applyAlignment="1">
      <alignment horizontal="center" vertical="center" wrapText="1"/>
    </xf>
    <xf numFmtId="176" fontId="33" fillId="5" borderId="10" xfId="0" applyNumberFormat="1" applyFont="1" applyFill="1" applyBorder="1" applyAlignment="1">
      <alignment horizontal="left" vertical="top" wrapText="1"/>
    </xf>
    <xf numFmtId="176" fontId="33" fillId="5" borderId="8" xfId="0" applyNumberFormat="1" applyFont="1" applyFill="1" applyBorder="1" applyAlignment="1">
      <alignment horizontal="left" vertical="top" wrapText="1"/>
    </xf>
    <xf numFmtId="176" fontId="33" fillId="5" borderId="9" xfId="0" applyNumberFormat="1" applyFont="1" applyFill="1" applyBorder="1" applyAlignment="1">
      <alignment horizontal="left" vertical="top" wrapText="1"/>
    </xf>
    <xf numFmtId="176" fontId="33" fillId="4" borderId="10" xfId="0" applyNumberFormat="1" applyFont="1" applyFill="1" applyBorder="1" applyAlignment="1">
      <alignment horizontal="left" vertical="top" wrapText="1"/>
    </xf>
    <xf numFmtId="176" fontId="33" fillId="4" borderId="8" xfId="0" applyNumberFormat="1" applyFont="1" applyFill="1" applyBorder="1" applyAlignment="1">
      <alignment horizontal="left" vertical="top" wrapText="1"/>
    </xf>
    <xf numFmtId="176" fontId="33" fillId="4" borderId="9" xfId="0" applyNumberFormat="1" applyFont="1" applyFill="1" applyBorder="1" applyAlignment="1">
      <alignment horizontal="left" vertical="top" wrapText="1"/>
    </xf>
    <xf numFmtId="177" fontId="12" fillId="4" borderId="10" xfId="1" applyNumberFormat="1" applyFont="1" applyFill="1" applyBorder="1" applyAlignment="1">
      <alignment horizontal="center" vertical="center" wrapText="1"/>
    </xf>
    <xf numFmtId="177" fontId="12" fillId="4" borderId="8" xfId="1" applyNumberFormat="1" applyFont="1" applyFill="1" applyBorder="1" applyAlignment="1">
      <alignment horizontal="center" vertical="center" wrapText="1"/>
    </xf>
    <xf numFmtId="177" fontId="12" fillId="4" borderId="9" xfId="1" applyNumberFormat="1" applyFont="1" applyFill="1" applyBorder="1" applyAlignment="1">
      <alignment horizontal="center" vertical="center" wrapText="1"/>
    </xf>
    <xf numFmtId="0" fontId="34" fillId="6" borderId="5" xfId="0" applyFont="1" applyFill="1" applyBorder="1" applyAlignment="1">
      <alignment horizontal="center" vertical="center" wrapText="1"/>
    </xf>
    <xf numFmtId="0" fontId="34" fillId="7" borderId="5" xfId="0" applyFont="1" applyFill="1" applyBorder="1" applyAlignment="1">
      <alignment horizontal="center" vertical="center" wrapText="1"/>
    </xf>
    <xf numFmtId="0" fontId="34" fillId="7" borderId="5" xfId="0" applyFont="1" applyFill="1" applyBorder="1" applyAlignment="1">
      <alignment horizontal="center" vertical="center"/>
    </xf>
    <xf numFmtId="0" fontId="30" fillId="0" borderId="0" xfId="0" applyFont="1" applyAlignment="1">
      <alignment horizontal="center"/>
    </xf>
    <xf numFmtId="0" fontId="12" fillId="5" borderId="8" xfId="1" applyFont="1" applyFill="1" applyBorder="1" applyAlignment="1">
      <alignment horizontal="center" vertical="center" wrapText="1"/>
    </xf>
    <xf numFmtId="0" fontId="12" fillId="5" borderId="9" xfId="1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/>
    </xf>
    <xf numFmtId="0" fontId="21" fillId="0" borderId="0" xfId="0" applyFont="1" applyFill="1" applyAlignment="1">
      <alignment horizontal="center"/>
    </xf>
    <xf numFmtId="0" fontId="12" fillId="4" borderId="10" xfId="1" applyFont="1" applyFill="1" applyBorder="1" applyAlignment="1">
      <alignment horizontal="center" vertical="center" wrapText="1"/>
    </xf>
    <xf numFmtId="0" fontId="12" fillId="4" borderId="8" xfId="1" applyFont="1" applyFill="1" applyBorder="1" applyAlignment="1">
      <alignment horizontal="center" vertical="center" wrapText="1"/>
    </xf>
    <xf numFmtId="0" fontId="12" fillId="4" borderId="9" xfId="1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21" fillId="0" borderId="0" xfId="0" applyFont="1" applyAlignment="1">
      <alignment horizontal="center" vertical="center"/>
    </xf>
  </cellXfs>
  <cellStyles count="13">
    <cellStyle name="Normal 2" xfId="1"/>
    <cellStyle name="Password" xfId="2"/>
    <cellStyle name="一般" xfId="0" builtinId="0"/>
    <cellStyle name="一般 2" xfId="3"/>
    <cellStyle name="一般 2 2" xfId="4"/>
    <cellStyle name="一般 2 3" xfId="5"/>
    <cellStyle name="一般 3" xfId="6"/>
    <cellStyle name="一般 3 2" xfId="7"/>
    <cellStyle name="一般 4" xfId="8"/>
    <cellStyle name="一般 5" xfId="9"/>
    <cellStyle name="一般 6" xfId="10"/>
    <cellStyle name="一般_Data" xfId="11"/>
    <cellStyle name="樣式 1" xfId="12"/>
  </cellStyles>
  <dxfs count="10"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gif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gif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9.jpeg"/><Relationship Id="rId13" Type="http://schemas.openxmlformats.org/officeDocument/2006/relationships/image" Target="../media/image13.jpeg"/><Relationship Id="rId3" Type="http://schemas.openxmlformats.org/officeDocument/2006/relationships/image" Target="../media/image16.gif"/><Relationship Id="rId7" Type="http://schemas.openxmlformats.org/officeDocument/2006/relationships/image" Target="../media/image18.jpeg"/><Relationship Id="rId12" Type="http://schemas.openxmlformats.org/officeDocument/2006/relationships/image" Target="../media/image12.jpeg"/><Relationship Id="rId2" Type="http://schemas.openxmlformats.org/officeDocument/2006/relationships/image" Target="../media/image2.gif"/><Relationship Id="rId1" Type="http://schemas.openxmlformats.org/officeDocument/2006/relationships/image" Target="../media/image15.gif"/><Relationship Id="rId6" Type="http://schemas.openxmlformats.org/officeDocument/2006/relationships/image" Target="../media/image6.jpeg"/><Relationship Id="rId11" Type="http://schemas.openxmlformats.org/officeDocument/2006/relationships/image" Target="../media/image22.jpeg"/><Relationship Id="rId5" Type="http://schemas.openxmlformats.org/officeDocument/2006/relationships/image" Target="../media/image5.jpeg"/><Relationship Id="rId10" Type="http://schemas.openxmlformats.org/officeDocument/2006/relationships/image" Target="../media/image21.jpeg"/><Relationship Id="rId4" Type="http://schemas.openxmlformats.org/officeDocument/2006/relationships/image" Target="../media/image17.gif"/><Relationship Id="rId9" Type="http://schemas.openxmlformats.org/officeDocument/2006/relationships/image" Target="../media/image20.jpeg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31</xdr:row>
      <xdr:rowOff>0</xdr:rowOff>
    </xdr:from>
    <xdr:to>
      <xdr:col>9</xdr:col>
      <xdr:colOff>381000</xdr:colOff>
      <xdr:row>55</xdr:row>
      <xdr:rowOff>0</xdr:rowOff>
    </xdr:to>
    <xdr:pic>
      <xdr:nvPicPr>
        <xdr:cNvPr id="2" name="圖片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7688" y="6357938"/>
          <a:ext cx="6096000" cy="4572000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31</xdr:row>
      <xdr:rowOff>0</xdr:rowOff>
    </xdr:from>
    <xdr:to>
      <xdr:col>19</xdr:col>
      <xdr:colOff>523875</xdr:colOff>
      <xdr:row>55</xdr:row>
      <xdr:rowOff>0</xdr:rowOff>
    </xdr:to>
    <xdr:pic>
      <xdr:nvPicPr>
        <xdr:cNvPr id="3" name="圖片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881813" y="6357938"/>
          <a:ext cx="6096000" cy="4572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9</xdr:col>
      <xdr:colOff>381000</xdr:colOff>
      <xdr:row>28</xdr:row>
      <xdr:rowOff>0</xdr:rowOff>
    </xdr:to>
    <xdr:pic>
      <xdr:nvPicPr>
        <xdr:cNvPr id="4" name="圖片 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7688" y="1023938"/>
          <a:ext cx="6096000" cy="4572000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19</xdr:col>
      <xdr:colOff>523875</xdr:colOff>
      <xdr:row>28</xdr:row>
      <xdr:rowOff>0</xdr:rowOff>
    </xdr:to>
    <xdr:pic>
      <xdr:nvPicPr>
        <xdr:cNvPr id="5" name="圖片 4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881813" y="1023938"/>
          <a:ext cx="6096000" cy="4572000"/>
        </a:xfrm>
        <a:prstGeom prst="rect">
          <a:avLst/>
        </a:prstGeom>
      </xdr:spPr>
    </xdr:pic>
    <xdr:clientData/>
  </xdr:twoCellAnchor>
  <xdr:twoCellAnchor editAs="oneCell">
    <xdr:from>
      <xdr:col>21</xdr:col>
      <xdr:colOff>0</xdr:colOff>
      <xdr:row>4</xdr:row>
      <xdr:rowOff>0</xdr:rowOff>
    </xdr:from>
    <xdr:to>
      <xdr:col>30</xdr:col>
      <xdr:colOff>523875</xdr:colOff>
      <xdr:row>28</xdr:row>
      <xdr:rowOff>0</xdr:rowOff>
    </xdr:to>
    <xdr:pic>
      <xdr:nvPicPr>
        <xdr:cNvPr id="6" name="圖片 5"/>
        <xdr:cNvPicPr>
          <a:picLocks noChangeAspect="1"/>
        </xdr:cNvPicPr>
      </xdr:nvPicPr>
      <xdr:blipFill>
        <a:blip xmlns:r="http://schemas.openxmlformats.org/officeDocument/2006/relationships" r:embed="rId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0800000">
          <a:off x="13515975" y="1028700"/>
          <a:ext cx="6010275" cy="4572000"/>
        </a:xfrm>
        <a:prstGeom prst="rect">
          <a:avLst/>
        </a:prstGeom>
      </xdr:spPr>
    </xdr:pic>
    <xdr:clientData/>
  </xdr:twoCellAnchor>
  <xdr:twoCellAnchor editAs="oneCell">
    <xdr:from>
      <xdr:col>32</xdr:col>
      <xdr:colOff>0</xdr:colOff>
      <xdr:row>4</xdr:row>
      <xdr:rowOff>0</xdr:rowOff>
    </xdr:from>
    <xdr:to>
      <xdr:col>41</xdr:col>
      <xdr:colOff>523875</xdr:colOff>
      <xdr:row>28</xdr:row>
      <xdr:rowOff>0</xdr:rowOff>
    </xdr:to>
    <xdr:pic>
      <xdr:nvPicPr>
        <xdr:cNvPr id="7" name="圖片 6"/>
        <xdr:cNvPicPr>
          <a:picLocks noChangeAspect="1"/>
        </xdr:cNvPicPr>
      </xdr:nvPicPr>
      <xdr:blipFill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0800000">
          <a:off x="20221575" y="1028700"/>
          <a:ext cx="6010275" cy="4572000"/>
        </a:xfrm>
        <a:prstGeom prst="rect">
          <a:avLst/>
        </a:prstGeom>
      </xdr:spPr>
    </xdr:pic>
    <xdr:clientData/>
  </xdr:twoCellAnchor>
  <xdr:twoCellAnchor editAs="oneCell">
    <xdr:from>
      <xdr:col>21</xdr:col>
      <xdr:colOff>0</xdr:colOff>
      <xdr:row>31</xdr:row>
      <xdr:rowOff>516</xdr:rowOff>
    </xdr:from>
    <xdr:to>
      <xdr:col>30</xdr:col>
      <xdr:colOff>522499</xdr:colOff>
      <xdr:row>54</xdr:row>
      <xdr:rowOff>189984</xdr:rowOff>
    </xdr:to>
    <xdr:pic>
      <xdr:nvPicPr>
        <xdr:cNvPr id="8" name="圖片 7"/>
        <xdr:cNvPicPr>
          <a:picLocks noChangeAspect="1"/>
        </xdr:cNvPicPr>
      </xdr:nvPicPr>
      <xdr:blipFill>
        <a:blip xmlns:r="http://schemas.openxmlformats.org/officeDocument/2006/relationships" r:embed="rId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0800000">
          <a:off x="13692188" y="6358454"/>
          <a:ext cx="6094624" cy="4570968"/>
        </a:xfrm>
        <a:prstGeom prst="rect">
          <a:avLst/>
        </a:prstGeom>
      </xdr:spPr>
    </xdr:pic>
    <xdr:clientData/>
  </xdr:twoCellAnchor>
  <xdr:twoCellAnchor editAs="oneCell">
    <xdr:from>
      <xdr:col>32</xdr:col>
      <xdr:colOff>0</xdr:colOff>
      <xdr:row>31</xdr:row>
      <xdr:rowOff>0</xdr:rowOff>
    </xdr:from>
    <xdr:to>
      <xdr:col>41</xdr:col>
      <xdr:colOff>522499</xdr:colOff>
      <xdr:row>54</xdr:row>
      <xdr:rowOff>189468</xdr:rowOff>
    </xdr:to>
    <xdr:pic>
      <xdr:nvPicPr>
        <xdr:cNvPr id="9" name="圖片 8"/>
        <xdr:cNvPicPr>
          <a:picLocks noChangeAspect="1"/>
        </xdr:cNvPicPr>
      </xdr:nvPicPr>
      <xdr:blipFill>
        <a:blip xmlns:r="http://schemas.openxmlformats.org/officeDocument/2006/relationships" r:embed="rId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0800000">
          <a:off x="20502563" y="6357938"/>
          <a:ext cx="6094624" cy="4570968"/>
        </a:xfrm>
        <a:prstGeom prst="rect">
          <a:avLst/>
        </a:prstGeom>
      </xdr:spPr>
    </xdr:pic>
    <xdr:clientData/>
  </xdr:twoCellAnchor>
  <xdr:twoCellAnchor editAs="oneCell">
    <xdr:from>
      <xdr:col>21</xdr:col>
      <xdr:colOff>0</xdr:colOff>
      <xdr:row>58</xdr:row>
      <xdr:rowOff>0</xdr:rowOff>
    </xdr:from>
    <xdr:to>
      <xdr:col>30</xdr:col>
      <xdr:colOff>522499</xdr:colOff>
      <xdr:row>81</xdr:row>
      <xdr:rowOff>189468</xdr:rowOff>
    </xdr:to>
    <xdr:pic>
      <xdr:nvPicPr>
        <xdr:cNvPr id="10" name="圖片 9"/>
        <xdr:cNvPicPr>
          <a:picLocks noChangeAspect="1"/>
        </xdr:cNvPicPr>
      </xdr:nvPicPr>
      <xdr:blipFill>
        <a:blip xmlns:r="http://schemas.openxmlformats.org/officeDocument/2006/relationships" r:embed="rId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0800000">
          <a:off x="13692188" y="11525250"/>
          <a:ext cx="6094624" cy="4570968"/>
        </a:xfrm>
        <a:prstGeom prst="rect">
          <a:avLst/>
        </a:prstGeom>
      </xdr:spPr>
    </xdr:pic>
    <xdr:clientData/>
  </xdr:twoCellAnchor>
  <xdr:twoCellAnchor editAs="oneCell">
    <xdr:from>
      <xdr:col>32</xdr:col>
      <xdr:colOff>0</xdr:colOff>
      <xdr:row>58</xdr:row>
      <xdr:rowOff>0</xdr:rowOff>
    </xdr:from>
    <xdr:to>
      <xdr:col>41</xdr:col>
      <xdr:colOff>522499</xdr:colOff>
      <xdr:row>81</xdr:row>
      <xdr:rowOff>189468</xdr:rowOff>
    </xdr:to>
    <xdr:pic>
      <xdr:nvPicPr>
        <xdr:cNvPr id="11" name="圖片 10"/>
        <xdr:cNvPicPr>
          <a:picLocks noChangeAspect="1"/>
        </xdr:cNvPicPr>
      </xdr:nvPicPr>
      <xdr:blipFill>
        <a:blip xmlns:r="http://schemas.openxmlformats.org/officeDocument/2006/relationships" r:embed="rId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0800000">
          <a:off x="20502563" y="11525250"/>
          <a:ext cx="6094624" cy="4570968"/>
        </a:xfrm>
        <a:prstGeom prst="rect">
          <a:avLst/>
        </a:prstGeom>
      </xdr:spPr>
    </xdr:pic>
    <xdr:clientData/>
  </xdr:twoCellAnchor>
  <xdr:twoCellAnchor editAs="oneCell">
    <xdr:from>
      <xdr:col>21</xdr:col>
      <xdr:colOff>0</xdr:colOff>
      <xdr:row>85</xdr:row>
      <xdr:rowOff>0</xdr:rowOff>
    </xdr:from>
    <xdr:to>
      <xdr:col>30</xdr:col>
      <xdr:colOff>522499</xdr:colOff>
      <xdr:row>108</xdr:row>
      <xdr:rowOff>189468</xdr:rowOff>
    </xdr:to>
    <xdr:pic>
      <xdr:nvPicPr>
        <xdr:cNvPr id="12" name="圖片 11"/>
        <xdr:cNvPicPr>
          <a:picLocks noChangeAspect="1"/>
        </xdr:cNvPicPr>
      </xdr:nvPicPr>
      <xdr:blipFill>
        <a:blip xmlns:r="http://schemas.openxmlformats.org/officeDocument/2006/relationships" r:embed="rId1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0800000">
          <a:off x="13692188" y="16668750"/>
          <a:ext cx="6094624" cy="4570968"/>
        </a:xfrm>
        <a:prstGeom prst="rect">
          <a:avLst/>
        </a:prstGeom>
      </xdr:spPr>
    </xdr:pic>
    <xdr:clientData/>
  </xdr:twoCellAnchor>
  <xdr:twoCellAnchor editAs="oneCell">
    <xdr:from>
      <xdr:col>43</xdr:col>
      <xdr:colOff>688</xdr:colOff>
      <xdr:row>4</xdr:row>
      <xdr:rowOff>516</xdr:rowOff>
    </xdr:from>
    <xdr:to>
      <xdr:col>52</xdr:col>
      <xdr:colOff>523187</xdr:colOff>
      <xdr:row>27</xdr:row>
      <xdr:rowOff>189984</xdr:rowOff>
    </xdr:to>
    <xdr:pic>
      <xdr:nvPicPr>
        <xdr:cNvPr id="13" name="圖片 12"/>
        <xdr:cNvPicPr>
          <a:picLocks noChangeAspect="1"/>
        </xdr:cNvPicPr>
      </xdr:nvPicPr>
      <xdr:blipFill>
        <a:blip xmlns:r="http://schemas.openxmlformats.org/officeDocument/2006/relationships" r:embed="rId1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927863" y="1029216"/>
          <a:ext cx="6008899" cy="4570968"/>
        </a:xfrm>
        <a:prstGeom prst="rect">
          <a:avLst/>
        </a:prstGeom>
      </xdr:spPr>
    </xdr:pic>
    <xdr:clientData/>
  </xdr:twoCellAnchor>
  <xdr:twoCellAnchor editAs="oneCell">
    <xdr:from>
      <xdr:col>54</xdr:col>
      <xdr:colOff>0</xdr:colOff>
      <xdr:row>4</xdr:row>
      <xdr:rowOff>0</xdr:rowOff>
    </xdr:from>
    <xdr:to>
      <xdr:col>63</xdr:col>
      <xdr:colOff>523875</xdr:colOff>
      <xdr:row>28</xdr:row>
      <xdr:rowOff>0</xdr:rowOff>
    </xdr:to>
    <xdr:pic>
      <xdr:nvPicPr>
        <xdr:cNvPr id="14" name="圖片 13"/>
        <xdr:cNvPicPr>
          <a:picLocks noChangeAspect="1"/>
        </xdr:cNvPicPr>
      </xdr:nvPicPr>
      <xdr:blipFill>
        <a:blip xmlns:r="http://schemas.openxmlformats.org/officeDocument/2006/relationships" r:embed="rId1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3632775" y="1028700"/>
          <a:ext cx="6010275" cy="4572000"/>
        </a:xfrm>
        <a:prstGeom prst="rect">
          <a:avLst/>
        </a:prstGeom>
      </xdr:spPr>
    </xdr:pic>
    <xdr:clientData/>
  </xdr:twoCellAnchor>
  <xdr:twoCellAnchor editAs="oneCell">
    <xdr:from>
      <xdr:col>43</xdr:col>
      <xdr:colOff>0</xdr:colOff>
      <xdr:row>31</xdr:row>
      <xdr:rowOff>0</xdr:rowOff>
    </xdr:from>
    <xdr:to>
      <xdr:col>52</xdr:col>
      <xdr:colOff>522499</xdr:colOff>
      <xdr:row>54</xdr:row>
      <xdr:rowOff>189468</xdr:rowOff>
    </xdr:to>
    <xdr:pic>
      <xdr:nvPicPr>
        <xdr:cNvPr id="15" name="圖片 14"/>
        <xdr:cNvPicPr>
          <a:picLocks noChangeAspect="1"/>
        </xdr:cNvPicPr>
      </xdr:nvPicPr>
      <xdr:blipFill>
        <a:blip xmlns:r="http://schemas.openxmlformats.org/officeDocument/2006/relationships" r:embed="rId1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927175" y="6372225"/>
          <a:ext cx="6008899" cy="457096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31</xdr:row>
      <xdr:rowOff>0</xdr:rowOff>
    </xdr:from>
    <xdr:to>
      <xdr:col>9</xdr:col>
      <xdr:colOff>381000</xdr:colOff>
      <xdr:row>55</xdr:row>
      <xdr:rowOff>0</xdr:rowOff>
    </xdr:to>
    <xdr:pic>
      <xdr:nvPicPr>
        <xdr:cNvPr id="32" name="圖片 3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7688" y="6357938"/>
          <a:ext cx="6096000" cy="4572000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31</xdr:row>
      <xdr:rowOff>0</xdr:rowOff>
    </xdr:from>
    <xdr:to>
      <xdr:col>19</xdr:col>
      <xdr:colOff>523875</xdr:colOff>
      <xdr:row>55</xdr:row>
      <xdr:rowOff>0</xdr:rowOff>
    </xdr:to>
    <xdr:pic>
      <xdr:nvPicPr>
        <xdr:cNvPr id="33" name="圖片 3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881813" y="6357938"/>
          <a:ext cx="6096000" cy="4572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9</xdr:col>
      <xdr:colOff>381000</xdr:colOff>
      <xdr:row>28</xdr:row>
      <xdr:rowOff>0</xdr:rowOff>
    </xdr:to>
    <xdr:pic>
      <xdr:nvPicPr>
        <xdr:cNvPr id="34" name="圖片 3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7688" y="1023938"/>
          <a:ext cx="6096000" cy="4572000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19</xdr:col>
      <xdr:colOff>523875</xdr:colOff>
      <xdr:row>28</xdr:row>
      <xdr:rowOff>0</xdr:rowOff>
    </xdr:to>
    <xdr:pic>
      <xdr:nvPicPr>
        <xdr:cNvPr id="18" name="圖片 17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881813" y="1023938"/>
          <a:ext cx="6096000" cy="4572000"/>
        </a:xfrm>
        <a:prstGeom prst="rect">
          <a:avLst/>
        </a:prstGeom>
      </xdr:spPr>
    </xdr:pic>
    <xdr:clientData/>
  </xdr:twoCellAnchor>
  <xdr:twoCellAnchor editAs="oneCell">
    <xdr:from>
      <xdr:col>21</xdr:col>
      <xdr:colOff>0</xdr:colOff>
      <xdr:row>4</xdr:row>
      <xdr:rowOff>0</xdr:rowOff>
    </xdr:from>
    <xdr:to>
      <xdr:col>30</xdr:col>
      <xdr:colOff>523875</xdr:colOff>
      <xdr:row>28</xdr:row>
      <xdr:rowOff>0</xdr:rowOff>
    </xdr:to>
    <xdr:pic>
      <xdr:nvPicPr>
        <xdr:cNvPr id="20" name="圖片 19"/>
        <xdr:cNvPicPr>
          <a:picLocks noChangeAspect="1"/>
        </xdr:cNvPicPr>
      </xdr:nvPicPr>
      <xdr:blipFill>
        <a:blip xmlns:r="http://schemas.openxmlformats.org/officeDocument/2006/relationships" r:embed="rId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0800000">
          <a:off x="13692188" y="1023938"/>
          <a:ext cx="6096000" cy="4572000"/>
        </a:xfrm>
        <a:prstGeom prst="rect">
          <a:avLst/>
        </a:prstGeom>
      </xdr:spPr>
    </xdr:pic>
    <xdr:clientData/>
  </xdr:twoCellAnchor>
  <xdr:twoCellAnchor editAs="oneCell">
    <xdr:from>
      <xdr:col>32</xdr:col>
      <xdr:colOff>0</xdr:colOff>
      <xdr:row>4</xdr:row>
      <xdr:rowOff>0</xdr:rowOff>
    </xdr:from>
    <xdr:to>
      <xdr:col>41</xdr:col>
      <xdr:colOff>523875</xdr:colOff>
      <xdr:row>28</xdr:row>
      <xdr:rowOff>0</xdr:rowOff>
    </xdr:to>
    <xdr:pic>
      <xdr:nvPicPr>
        <xdr:cNvPr id="21" name="圖片 20"/>
        <xdr:cNvPicPr>
          <a:picLocks noChangeAspect="1"/>
        </xdr:cNvPicPr>
      </xdr:nvPicPr>
      <xdr:blipFill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0800000">
          <a:off x="20502563" y="1023938"/>
          <a:ext cx="6096000" cy="4572000"/>
        </a:xfrm>
        <a:prstGeom prst="rect">
          <a:avLst/>
        </a:prstGeom>
      </xdr:spPr>
    </xdr:pic>
    <xdr:clientData/>
  </xdr:twoCellAnchor>
  <xdr:twoCellAnchor editAs="oneCell">
    <xdr:from>
      <xdr:col>21</xdr:col>
      <xdr:colOff>0</xdr:colOff>
      <xdr:row>31</xdr:row>
      <xdr:rowOff>516</xdr:rowOff>
    </xdr:from>
    <xdr:to>
      <xdr:col>30</xdr:col>
      <xdr:colOff>522499</xdr:colOff>
      <xdr:row>54</xdr:row>
      <xdr:rowOff>189984</xdr:rowOff>
    </xdr:to>
    <xdr:pic>
      <xdr:nvPicPr>
        <xdr:cNvPr id="22" name="圖片 21"/>
        <xdr:cNvPicPr>
          <a:picLocks noChangeAspect="1"/>
        </xdr:cNvPicPr>
      </xdr:nvPicPr>
      <xdr:blipFill>
        <a:blip xmlns:r="http://schemas.openxmlformats.org/officeDocument/2006/relationships" r:embed="rId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0800000">
          <a:off x="13692188" y="6358454"/>
          <a:ext cx="6094624" cy="4570968"/>
        </a:xfrm>
        <a:prstGeom prst="rect">
          <a:avLst/>
        </a:prstGeom>
      </xdr:spPr>
    </xdr:pic>
    <xdr:clientData/>
  </xdr:twoCellAnchor>
  <xdr:twoCellAnchor editAs="oneCell">
    <xdr:from>
      <xdr:col>32</xdr:col>
      <xdr:colOff>0</xdr:colOff>
      <xdr:row>31</xdr:row>
      <xdr:rowOff>0</xdr:rowOff>
    </xdr:from>
    <xdr:to>
      <xdr:col>41</xdr:col>
      <xdr:colOff>522499</xdr:colOff>
      <xdr:row>54</xdr:row>
      <xdr:rowOff>189468</xdr:rowOff>
    </xdr:to>
    <xdr:pic>
      <xdr:nvPicPr>
        <xdr:cNvPr id="23" name="圖片 22"/>
        <xdr:cNvPicPr>
          <a:picLocks noChangeAspect="1"/>
        </xdr:cNvPicPr>
      </xdr:nvPicPr>
      <xdr:blipFill>
        <a:blip xmlns:r="http://schemas.openxmlformats.org/officeDocument/2006/relationships" r:embed="rId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0800000">
          <a:off x="20502563" y="6357938"/>
          <a:ext cx="6094624" cy="4570968"/>
        </a:xfrm>
        <a:prstGeom prst="rect">
          <a:avLst/>
        </a:prstGeom>
      </xdr:spPr>
    </xdr:pic>
    <xdr:clientData/>
  </xdr:twoCellAnchor>
  <xdr:twoCellAnchor editAs="oneCell">
    <xdr:from>
      <xdr:col>21</xdr:col>
      <xdr:colOff>0</xdr:colOff>
      <xdr:row>58</xdr:row>
      <xdr:rowOff>0</xdr:rowOff>
    </xdr:from>
    <xdr:to>
      <xdr:col>30</xdr:col>
      <xdr:colOff>522499</xdr:colOff>
      <xdr:row>81</xdr:row>
      <xdr:rowOff>189468</xdr:rowOff>
    </xdr:to>
    <xdr:pic>
      <xdr:nvPicPr>
        <xdr:cNvPr id="24" name="圖片 23"/>
        <xdr:cNvPicPr>
          <a:picLocks noChangeAspect="1"/>
        </xdr:cNvPicPr>
      </xdr:nvPicPr>
      <xdr:blipFill>
        <a:blip xmlns:r="http://schemas.openxmlformats.org/officeDocument/2006/relationships" r:embed="rId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0800000">
          <a:off x="13692188" y="11525250"/>
          <a:ext cx="6094624" cy="4570968"/>
        </a:xfrm>
        <a:prstGeom prst="rect">
          <a:avLst/>
        </a:prstGeom>
      </xdr:spPr>
    </xdr:pic>
    <xdr:clientData/>
  </xdr:twoCellAnchor>
  <xdr:twoCellAnchor editAs="oneCell">
    <xdr:from>
      <xdr:col>32</xdr:col>
      <xdr:colOff>0</xdr:colOff>
      <xdr:row>58</xdr:row>
      <xdr:rowOff>0</xdr:rowOff>
    </xdr:from>
    <xdr:to>
      <xdr:col>41</xdr:col>
      <xdr:colOff>522499</xdr:colOff>
      <xdr:row>81</xdr:row>
      <xdr:rowOff>189468</xdr:rowOff>
    </xdr:to>
    <xdr:pic>
      <xdr:nvPicPr>
        <xdr:cNvPr id="28" name="圖片 27"/>
        <xdr:cNvPicPr>
          <a:picLocks noChangeAspect="1"/>
        </xdr:cNvPicPr>
      </xdr:nvPicPr>
      <xdr:blipFill>
        <a:blip xmlns:r="http://schemas.openxmlformats.org/officeDocument/2006/relationships" r:embed="rId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0800000">
          <a:off x="20502563" y="11525250"/>
          <a:ext cx="6094624" cy="4570968"/>
        </a:xfrm>
        <a:prstGeom prst="rect">
          <a:avLst/>
        </a:prstGeom>
      </xdr:spPr>
    </xdr:pic>
    <xdr:clientData/>
  </xdr:twoCellAnchor>
  <xdr:twoCellAnchor editAs="oneCell">
    <xdr:from>
      <xdr:col>21</xdr:col>
      <xdr:colOff>0</xdr:colOff>
      <xdr:row>85</xdr:row>
      <xdr:rowOff>0</xdr:rowOff>
    </xdr:from>
    <xdr:to>
      <xdr:col>30</xdr:col>
      <xdr:colOff>522499</xdr:colOff>
      <xdr:row>108</xdr:row>
      <xdr:rowOff>189468</xdr:rowOff>
    </xdr:to>
    <xdr:pic>
      <xdr:nvPicPr>
        <xdr:cNvPr id="35" name="圖片 34"/>
        <xdr:cNvPicPr>
          <a:picLocks noChangeAspect="1"/>
        </xdr:cNvPicPr>
      </xdr:nvPicPr>
      <xdr:blipFill>
        <a:blip xmlns:r="http://schemas.openxmlformats.org/officeDocument/2006/relationships" r:embed="rId1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0800000">
          <a:off x="13692188" y="16668750"/>
          <a:ext cx="6094624" cy="4570968"/>
        </a:xfrm>
        <a:prstGeom prst="rect">
          <a:avLst/>
        </a:prstGeom>
      </xdr:spPr>
    </xdr:pic>
    <xdr:clientData/>
  </xdr:twoCellAnchor>
  <xdr:twoCellAnchor editAs="oneCell">
    <xdr:from>
      <xdr:col>43</xdr:col>
      <xdr:colOff>688</xdr:colOff>
      <xdr:row>4</xdr:row>
      <xdr:rowOff>516</xdr:rowOff>
    </xdr:from>
    <xdr:to>
      <xdr:col>52</xdr:col>
      <xdr:colOff>523187</xdr:colOff>
      <xdr:row>27</xdr:row>
      <xdr:rowOff>189984</xdr:rowOff>
    </xdr:to>
    <xdr:pic>
      <xdr:nvPicPr>
        <xdr:cNvPr id="50" name="圖片 49"/>
        <xdr:cNvPicPr>
          <a:picLocks noChangeAspect="1"/>
        </xdr:cNvPicPr>
      </xdr:nvPicPr>
      <xdr:blipFill>
        <a:blip xmlns:r="http://schemas.openxmlformats.org/officeDocument/2006/relationships" r:embed="rId1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313626" y="1024454"/>
          <a:ext cx="6094624" cy="4570968"/>
        </a:xfrm>
        <a:prstGeom prst="rect">
          <a:avLst/>
        </a:prstGeom>
      </xdr:spPr>
    </xdr:pic>
    <xdr:clientData/>
  </xdr:twoCellAnchor>
  <xdr:twoCellAnchor editAs="oneCell">
    <xdr:from>
      <xdr:col>54</xdr:col>
      <xdr:colOff>0</xdr:colOff>
      <xdr:row>4</xdr:row>
      <xdr:rowOff>0</xdr:rowOff>
    </xdr:from>
    <xdr:to>
      <xdr:col>63</xdr:col>
      <xdr:colOff>523875</xdr:colOff>
      <xdr:row>28</xdr:row>
      <xdr:rowOff>0</xdr:rowOff>
    </xdr:to>
    <xdr:pic>
      <xdr:nvPicPr>
        <xdr:cNvPr id="51" name="圖片 50"/>
        <xdr:cNvPicPr>
          <a:picLocks noChangeAspect="1"/>
        </xdr:cNvPicPr>
      </xdr:nvPicPr>
      <xdr:blipFill>
        <a:blip xmlns:r="http://schemas.openxmlformats.org/officeDocument/2006/relationships" r:embed="rId1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123313" y="1023938"/>
          <a:ext cx="6096000" cy="4572000"/>
        </a:xfrm>
        <a:prstGeom prst="rect">
          <a:avLst/>
        </a:prstGeom>
      </xdr:spPr>
    </xdr:pic>
    <xdr:clientData/>
  </xdr:twoCellAnchor>
  <xdr:twoCellAnchor editAs="oneCell">
    <xdr:from>
      <xdr:col>43</xdr:col>
      <xdr:colOff>0</xdr:colOff>
      <xdr:row>31</xdr:row>
      <xdr:rowOff>0</xdr:rowOff>
    </xdr:from>
    <xdr:to>
      <xdr:col>52</xdr:col>
      <xdr:colOff>522499</xdr:colOff>
      <xdr:row>54</xdr:row>
      <xdr:rowOff>189468</xdr:rowOff>
    </xdr:to>
    <xdr:pic>
      <xdr:nvPicPr>
        <xdr:cNvPr id="53" name="圖片 52"/>
        <xdr:cNvPicPr>
          <a:picLocks noChangeAspect="1"/>
        </xdr:cNvPicPr>
      </xdr:nvPicPr>
      <xdr:blipFill>
        <a:blip xmlns:r="http://schemas.openxmlformats.org/officeDocument/2006/relationships" r:embed="rId1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312938" y="6357938"/>
          <a:ext cx="6094624" cy="45709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4"/>
  <sheetViews>
    <sheetView tabSelected="1" zoomScale="80" zoomScaleNormal="80" workbookViewId="0">
      <pane xSplit="7" topLeftCell="H1" activePane="topRight" state="frozen"/>
      <selection activeCell="A4" sqref="A4"/>
      <selection pane="topRight" activeCell="F29" sqref="F29"/>
    </sheetView>
  </sheetViews>
  <sheetFormatPr defaultRowHeight="15"/>
  <cols>
    <col min="1" max="1" width="14.140625" style="10" customWidth="1"/>
    <col min="2" max="2" width="23" style="12" customWidth="1"/>
    <col min="3" max="3" width="7.85546875" style="15" customWidth="1"/>
    <col min="4" max="4" width="9.140625" style="15" customWidth="1"/>
    <col min="5" max="6" width="9.42578125" style="15" customWidth="1"/>
    <col min="7" max="7" width="9.85546875" style="15" customWidth="1"/>
    <col min="8" max="15" width="9.140625" style="10" customWidth="1"/>
    <col min="16" max="19" width="9.140625" style="30" customWidth="1"/>
    <col min="20" max="16384" width="9.140625" style="10"/>
  </cols>
  <sheetData>
    <row r="1" spans="1:25" ht="23.25" hidden="1">
      <c r="A1" s="16" t="s">
        <v>0</v>
      </c>
      <c r="B1" s="17"/>
      <c r="C1" s="81"/>
      <c r="D1" s="81"/>
    </row>
    <row r="2" spans="1:25" ht="23.25" hidden="1">
      <c r="A2" s="16" t="s">
        <v>10</v>
      </c>
      <c r="B2" s="17"/>
      <c r="C2" s="81"/>
      <c r="D2" s="81"/>
    </row>
    <row r="3" spans="1:25" ht="15.75" hidden="1" customHeight="1">
      <c r="A3" s="18" t="s">
        <v>4</v>
      </c>
      <c r="B3" s="19"/>
      <c r="C3" s="82"/>
      <c r="D3" s="82"/>
      <c r="E3" s="1"/>
      <c r="F3" s="1"/>
      <c r="G3" s="56"/>
    </row>
    <row r="4" spans="1:25" ht="15.75">
      <c r="A4" s="18" t="s">
        <v>7</v>
      </c>
      <c r="B4" s="19"/>
      <c r="C4" s="86" t="s">
        <v>28</v>
      </c>
      <c r="D4" s="86"/>
      <c r="E4" s="86"/>
      <c r="F4" s="86"/>
      <c r="G4" s="86"/>
    </row>
    <row r="5" spans="1:25" ht="15.75">
      <c r="A5" s="18" t="s">
        <v>5</v>
      </c>
      <c r="B5" s="19"/>
      <c r="C5" s="78"/>
      <c r="D5" s="78"/>
      <c r="E5" s="78"/>
      <c r="G5" s="17"/>
    </row>
    <row r="6" spans="1:25" ht="45.75" customHeight="1">
      <c r="A6" s="61" t="s">
        <v>6</v>
      </c>
      <c r="B6" s="23"/>
      <c r="C6" s="87" t="s">
        <v>27</v>
      </c>
      <c r="D6" s="87"/>
      <c r="E6" s="87"/>
      <c r="F6" s="87"/>
      <c r="G6" s="87"/>
      <c r="H6" s="75" t="s">
        <v>58</v>
      </c>
      <c r="I6" s="75"/>
      <c r="J6" s="75"/>
      <c r="K6" s="75"/>
      <c r="L6" s="75"/>
      <c r="M6" s="75"/>
      <c r="N6" s="75"/>
      <c r="O6" s="75"/>
      <c r="P6" s="76" t="s">
        <v>57</v>
      </c>
      <c r="Q6" s="77"/>
      <c r="R6" s="77"/>
      <c r="S6" s="77"/>
      <c r="T6" s="77"/>
      <c r="U6" s="77"/>
      <c r="V6" s="77"/>
      <c r="W6" s="77"/>
    </row>
    <row r="7" spans="1:25" s="9" customFormat="1" ht="34.5" customHeight="1">
      <c r="A7" s="52"/>
      <c r="B7" s="52"/>
      <c r="C7" s="26"/>
      <c r="D7" s="26"/>
      <c r="E7" s="26"/>
      <c r="F7" s="27"/>
      <c r="G7" s="28"/>
      <c r="H7" s="83" t="s">
        <v>49</v>
      </c>
      <c r="I7" s="84"/>
      <c r="J7" s="84"/>
      <c r="K7" s="85"/>
      <c r="L7" s="79" t="s">
        <v>50</v>
      </c>
      <c r="M7" s="79"/>
      <c r="N7" s="79"/>
      <c r="O7" s="80"/>
      <c r="P7" s="83" t="s">
        <v>51</v>
      </c>
      <c r="Q7" s="84"/>
      <c r="R7" s="84"/>
      <c r="S7" s="85"/>
      <c r="T7" s="79" t="s">
        <v>52</v>
      </c>
      <c r="U7" s="79"/>
      <c r="V7" s="79"/>
      <c r="W7" s="80"/>
    </row>
    <row r="8" spans="1:25" s="9" customFormat="1" ht="41.25" customHeight="1">
      <c r="A8" s="24" t="s">
        <v>3</v>
      </c>
      <c r="B8" s="22" t="s">
        <v>1</v>
      </c>
      <c r="C8" s="24" t="s">
        <v>12</v>
      </c>
      <c r="D8" s="25" t="s">
        <v>14</v>
      </c>
      <c r="E8" s="24" t="s">
        <v>13</v>
      </c>
      <c r="F8" s="29" t="s">
        <v>17</v>
      </c>
      <c r="G8" s="24" t="s">
        <v>2</v>
      </c>
      <c r="H8" s="57" t="s">
        <v>24</v>
      </c>
      <c r="I8" s="46" t="s">
        <v>8</v>
      </c>
      <c r="J8" s="46" t="s">
        <v>11</v>
      </c>
      <c r="K8" s="46" t="s">
        <v>25</v>
      </c>
      <c r="L8" s="44" t="s">
        <v>30</v>
      </c>
      <c r="M8" s="45" t="s">
        <v>8</v>
      </c>
      <c r="N8" s="45" t="s">
        <v>11</v>
      </c>
      <c r="O8" s="45" t="s">
        <v>29</v>
      </c>
      <c r="P8" s="57" t="s">
        <v>24</v>
      </c>
      <c r="Q8" s="46" t="s">
        <v>8</v>
      </c>
      <c r="R8" s="46" t="s">
        <v>11</v>
      </c>
      <c r="S8" s="46" t="s">
        <v>25</v>
      </c>
      <c r="T8" s="44" t="s">
        <v>30</v>
      </c>
      <c r="U8" s="45" t="s">
        <v>8</v>
      </c>
      <c r="V8" s="45" t="s">
        <v>11</v>
      </c>
      <c r="W8" s="45" t="s">
        <v>29</v>
      </c>
    </row>
    <row r="9" spans="1:25" ht="15.75" customHeight="1">
      <c r="A9" s="51" t="s">
        <v>31</v>
      </c>
      <c r="B9" s="60" t="s">
        <v>38</v>
      </c>
      <c r="C9" s="13"/>
      <c r="D9" s="39">
        <v>95</v>
      </c>
      <c r="E9" s="13"/>
      <c r="F9" s="21"/>
      <c r="G9" s="14"/>
      <c r="H9" s="58">
        <v>49.2</v>
      </c>
      <c r="I9" s="49">
        <f>H9</f>
        <v>49.2</v>
      </c>
      <c r="J9" s="49">
        <f>$D9-I9</f>
        <v>45.8</v>
      </c>
      <c r="K9" s="50" t="str">
        <f t="shared" ref="K9:K19" si="0">IF(J9&gt;=0,"PASS","FAIL")</f>
        <v>PASS</v>
      </c>
      <c r="L9" s="59">
        <v>72.199999999999989</v>
      </c>
      <c r="M9" s="47">
        <f>L9</f>
        <v>72.199999999999989</v>
      </c>
      <c r="N9" s="47">
        <f>$D9-M9</f>
        <v>22.800000000000011</v>
      </c>
      <c r="O9" s="48" t="str">
        <f t="shared" ref="O9:O19" si="1">IF(N9&gt;=0,"PASS","FAIL")</f>
        <v>PASS</v>
      </c>
      <c r="P9" s="58">
        <v>50.7</v>
      </c>
      <c r="Q9" s="49">
        <f>P9</f>
        <v>50.7</v>
      </c>
      <c r="R9" s="49">
        <f>$D9-Q9</f>
        <v>44.3</v>
      </c>
      <c r="S9" s="50" t="str">
        <f t="shared" ref="S9:S19" si="2">IF(R9&gt;=0,"PASS","FAIL")</f>
        <v>PASS</v>
      </c>
      <c r="T9" s="59">
        <v>74.599999999999994</v>
      </c>
      <c r="U9" s="47">
        <f>T9</f>
        <v>74.599999999999994</v>
      </c>
      <c r="V9" s="47">
        <f>$D9-U9</f>
        <v>20.400000000000006</v>
      </c>
      <c r="W9" s="48" t="str">
        <f t="shared" ref="W9:W19" si="3">IF(V9&gt;=0,"PASS","FAIL")</f>
        <v>PASS</v>
      </c>
    </row>
    <row r="10" spans="1:25" ht="15.75" customHeight="1">
      <c r="A10" s="51" t="s">
        <v>32</v>
      </c>
      <c r="B10" s="13" t="s">
        <v>39</v>
      </c>
      <c r="C10" s="13"/>
      <c r="D10" s="39">
        <v>95</v>
      </c>
      <c r="E10" s="13"/>
      <c r="F10" s="21"/>
      <c r="G10" s="14"/>
      <c r="H10" s="58">
        <v>52.2</v>
      </c>
      <c r="I10" s="49">
        <f>H10</f>
        <v>52.2</v>
      </c>
      <c r="J10" s="49">
        <f>$D10-I10</f>
        <v>42.8</v>
      </c>
      <c r="K10" s="50" t="str">
        <f t="shared" si="0"/>
        <v>PASS</v>
      </c>
      <c r="L10" s="59">
        <v>75.099999999999994</v>
      </c>
      <c r="M10" s="47">
        <f>L10</f>
        <v>75.099999999999994</v>
      </c>
      <c r="N10" s="47">
        <f>$D10-M10</f>
        <v>19.900000000000006</v>
      </c>
      <c r="O10" s="48" t="str">
        <f t="shared" si="1"/>
        <v>PASS</v>
      </c>
      <c r="P10" s="58">
        <v>51.5</v>
      </c>
      <c r="Q10" s="49">
        <f>P10</f>
        <v>51.5</v>
      </c>
      <c r="R10" s="49">
        <f>$D10-Q10</f>
        <v>43.5</v>
      </c>
      <c r="S10" s="50" t="str">
        <f t="shared" si="2"/>
        <v>PASS</v>
      </c>
      <c r="T10" s="59">
        <v>75.3</v>
      </c>
      <c r="U10" s="47">
        <f>T10</f>
        <v>75.3</v>
      </c>
      <c r="V10" s="47">
        <f>$D10-U10</f>
        <v>19.700000000000003</v>
      </c>
      <c r="W10" s="48" t="str">
        <f t="shared" si="3"/>
        <v>PASS</v>
      </c>
      <c r="Y10" s="62"/>
    </row>
    <row r="11" spans="1:25" ht="15.75" customHeight="1">
      <c r="A11" s="51" t="s">
        <v>33</v>
      </c>
      <c r="B11" s="60" t="s">
        <v>40</v>
      </c>
      <c r="C11" s="13">
        <v>2</v>
      </c>
      <c r="D11" s="39"/>
      <c r="E11" s="13">
        <v>125</v>
      </c>
      <c r="F11" s="21">
        <f t="shared" ref="F11:F16" si="4">E11*90%</f>
        <v>112.5</v>
      </c>
      <c r="G11" s="14">
        <v>0.2802</v>
      </c>
      <c r="H11" s="58">
        <v>48.7</v>
      </c>
      <c r="I11" s="49">
        <f>H11+$C11*$G11</f>
        <v>49.260400000000004</v>
      </c>
      <c r="J11" s="49">
        <f>$F11-I11</f>
        <v>63.239599999999996</v>
      </c>
      <c r="K11" s="50" t="str">
        <f t="shared" si="0"/>
        <v>PASS</v>
      </c>
      <c r="L11" s="59">
        <v>71.5</v>
      </c>
      <c r="M11" s="47">
        <f>L11+$C11*$G11</f>
        <v>72.060400000000001</v>
      </c>
      <c r="N11" s="47">
        <f>$F11-M11</f>
        <v>40.439599999999999</v>
      </c>
      <c r="O11" s="48" t="str">
        <f t="shared" si="1"/>
        <v>PASS</v>
      </c>
      <c r="P11" s="58">
        <v>50.1</v>
      </c>
      <c r="Q11" s="49">
        <f>P11+$C11*$G11</f>
        <v>50.660400000000003</v>
      </c>
      <c r="R11" s="49">
        <f>$F11-Q11</f>
        <v>61.839599999999997</v>
      </c>
      <c r="S11" s="50" t="str">
        <f t="shared" si="2"/>
        <v>PASS</v>
      </c>
      <c r="T11" s="59">
        <v>73.8</v>
      </c>
      <c r="U11" s="47">
        <f>T11+$C11*$G11</f>
        <v>74.360399999999998</v>
      </c>
      <c r="V11" s="47">
        <f>$F11-U11</f>
        <v>38.139600000000002</v>
      </c>
      <c r="W11" s="48" t="str">
        <f t="shared" si="3"/>
        <v>PASS</v>
      </c>
      <c r="Y11" s="62"/>
    </row>
    <row r="12" spans="1:25" s="30" customFormat="1" ht="15.75" customHeight="1">
      <c r="A12" s="51" t="s">
        <v>19</v>
      </c>
      <c r="B12" s="13" t="s">
        <v>41</v>
      </c>
      <c r="C12" s="13">
        <v>5.36</v>
      </c>
      <c r="D12" s="39"/>
      <c r="E12" s="13">
        <v>105</v>
      </c>
      <c r="F12" s="21">
        <f t="shared" si="4"/>
        <v>94.5</v>
      </c>
      <c r="G12" s="14">
        <v>0.58209999999999995</v>
      </c>
      <c r="H12" s="58">
        <v>55</v>
      </c>
      <c r="I12" s="49">
        <f>H12+$C12*$G12</f>
        <v>58.120055999999998</v>
      </c>
      <c r="J12" s="49">
        <f>$F12-I12</f>
        <v>36.379944000000002</v>
      </c>
      <c r="K12" s="50" t="str">
        <f t="shared" si="0"/>
        <v>PASS</v>
      </c>
      <c r="L12" s="59">
        <v>77.399999999999991</v>
      </c>
      <c r="M12" s="47">
        <f>L12+$C12*$G12</f>
        <v>80.520055999999997</v>
      </c>
      <c r="N12" s="47">
        <f>$F12-M12</f>
        <v>13.979944000000003</v>
      </c>
      <c r="O12" s="48" t="str">
        <f t="shared" si="1"/>
        <v>PASS</v>
      </c>
      <c r="P12" s="58">
        <v>56.7</v>
      </c>
      <c r="Q12" s="49">
        <f>P12+$C12*$G12</f>
        <v>59.820056000000001</v>
      </c>
      <c r="R12" s="49">
        <f>$F12-Q12</f>
        <v>34.679943999999999</v>
      </c>
      <c r="S12" s="50" t="str">
        <f t="shared" si="2"/>
        <v>PASS</v>
      </c>
      <c r="T12" s="59">
        <v>80.399999999999991</v>
      </c>
      <c r="U12" s="47">
        <f>T12+$C12*$G12</f>
        <v>83.520055999999997</v>
      </c>
      <c r="V12" s="47">
        <f>$F12-U12</f>
        <v>10.979944000000003</v>
      </c>
      <c r="W12" s="48" t="str">
        <f t="shared" si="3"/>
        <v>PASS</v>
      </c>
      <c r="Y12" s="62"/>
    </row>
    <row r="13" spans="1:25" ht="15.75" customHeight="1">
      <c r="A13" s="51" t="s">
        <v>34</v>
      </c>
      <c r="B13" s="13" t="s">
        <v>42</v>
      </c>
      <c r="C13" s="13"/>
      <c r="D13" s="39">
        <v>105</v>
      </c>
      <c r="E13" s="13"/>
      <c r="F13" s="21"/>
      <c r="G13" s="14"/>
      <c r="H13" s="58">
        <v>51</v>
      </c>
      <c r="I13" s="49">
        <f>H13</f>
        <v>51</v>
      </c>
      <c r="J13" s="49">
        <f>$D13-I13</f>
        <v>54</v>
      </c>
      <c r="K13" s="50" t="str">
        <f t="shared" si="0"/>
        <v>PASS</v>
      </c>
      <c r="L13" s="59">
        <v>73.899999999999991</v>
      </c>
      <c r="M13" s="47">
        <f>L13</f>
        <v>73.899999999999991</v>
      </c>
      <c r="N13" s="47">
        <f>$D13-M13</f>
        <v>31.100000000000009</v>
      </c>
      <c r="O13" s="48" t="str">
        <f t="shared" si="1"/>
        <v>PASS</v>
      </c>
      <c r="P13" s="58">
        <v>53.5</v>
      </c>
      <c r="Q13" s="49">
        <f>P13</f>
        <v>53.5</v>
      </c>
      <c r="R13" s="49">
        <f>$D13-Q13</f>
        <v>51.5</v>
      </c>
      <c r="S13" s="50" t="str">
        <f t="shared" si="2"/>
        <v>PASS</v>
      </c>
      <c r="T13" s="59">
        <v>77.099999999999994</v>
      </c>
      <c r="U13" s="47">
        <f>T13</f>
        <v>77.099999999999994</v>
      </c>
      <c r="V13" s="47">
        <f>$D13-U13</f>
        <v>27.900000000000006</v>
      </c>
      <c r="W13" s="48" t="str">
        <f t="shared" si="3"/>
        <v>PASS</v>
      </c>
      <c r="Y13" s="62"/>
    </row>
    <row r="14" spans="1:25" ht="15.75" customHeight="1">
      <c r="A14" s="51" t="s">
        <v>20</v>
      </c>
      <c r="B14" s="13" t="s">
        <v>43</v>
      </c>
      <c r="C14" s="13"/>
      <c r="D14" s="39">
        <v>95</v>
      </c>
      <c r="E14" s="13"/>
      <c r="F14" s="21"/>
      <c r="G14" s="14"/>
      <c r="H14" s="58">
        <v>55</v>
      </c>
      <c r="I14" s="49">
        <f>H14</f>
        <v>55</v>
      </c>
      <c r="J14" s="49">
        <f t="shared" ref="J14" si="5">$D14-I14</f>
        <v>40</v>
      </c>
      <c r="K14" s="50" t="str">
        <f t="shared" si="0"/>
        <v>PASS</v>
      </c>
      <c r="L14" s="59">
        <v>74</v>
      </c>
      <c r="M14" s="47">
        <f>L14</f>
        <v>74</v>
      </c>
      <c r="N14" s="47">
        <f t="shared" ref="N14" si="6">$D14-M14</f>
        <v>21</v>
      </c>
      <c r="O14" s="48" t="str">
        <f t="shared" si="1"/>
        <v>PASS</v>
      </c>
      <c r="P14" s="58">
        <v>52.5</v>
      </c>
      <c r="Q14" s="49">
        <f>P14</f>
        <v>52.5</v>
      </c>
      <c r="R14" s="49">
        <f t="shared" ref="R14" si="7">$D14-Q14</f>
        <v>42.5</v>
      </c>
      <c r="S14" s="50" t="str">
        <f t="shared" si="2"/>
        <v>PASS</v>
      </c>
      <c r="T14" s="59">
        <v>76.3</v>
      </c>
      <c r="U14" s="47">
        <f>T14</f>
        <v>76.3</v>
      </c>
      <c r="V14" s="47">
        <f t="shared" ref="V14" si="8">$D14-U14</f>
        <v>18.700000000000003</v>
      </c>
      <c r="W14" s="48" t="str">
        <f t="shared" si="3"/>
        <v>PASS</v>
      </c>
      <c r="Y14" s="62"/>
    </row>
    <row r="15" spans="1:25" ht="15.75" customHeight="1">
      <c r="A15" s="51" t="s">
        <v>35</v>
      </c>
      <c r="B15" s="13" t="s">
        <v>43</v>
      </c>
      <c r="C15" s="13"/>
      <c r="D15" s="39">
        <v>95</v>
      </c>
      <c r="E15" s="13"/>
      <c r="F15" s="21"/>
      <c r="G15" s="14"/>
      <c r="H15" s="58">
        <v>49.800000000000004</v>
      </c>
      <c r="I15" s="49">
        <f>H15</f>
        <v>49.800000000000004</v>
      </c>
      <c r="J15" s="49">
        <f>$D15-I15</f>
        <v>45.199999999999996</v>
      </c>
      <c r="K15" s="50" t="str">
        <f t="shared" si="0"/>
        <v>PASS</v>
      </c>
      <c r="L15" s="59">
        <v>72.8</v>
      </c>
      <c r="M15" s="47">
        <f>L15</f>
        <v>72.8</v>
      </c>
      <c r="N15" s="47">
        <f>$D15-M15</f>
        <v>22.200000000000003</v>
      </c>
      <c r="O15" s="48" t="str">
        <f t="shared" si="1"/>
        <v>PASS</v>
      </c>
      <c r="P15" s="58">
        <v>52.9</v>
      </c>
      <c r="Q15" s="49">
        <f>P15</f>
        <v>52.9</v>
      </c>
      <c r="R15" s="49">
        <f>$D15-Q15</f>
        <v>42.1</v>
      </c>
      <c r="S15" s="50" t="str">
        <f t="shared" si="2"/>
        <v>PASS</v>
      </c>
      <c r="T15" s="59">
        <v>76.699999999999989</v>
      </c>
      <c r="U15" s="47">
        <f>T15</f>
        <v>76.699999999999989</v>
      </c>
      <c r="V15" s="47">
        <f>$D15-U15</f>
        <v>18.300000000000011</v>
      </c>
      <c r="W15" s="48" t="str">
        <f t="shared" si="3"/>
        <v>PASS</v>
      </c>
      <c r="Y15" s="62"/>
    </row>
    <row r="16" spans="1:25" ht="15.75" customHeight="1">
      <c r="A16" s="51" t="s">
        <v>36</v>
      </c>
      <c r="B16" s="13" t="s">
        <v>44</v>
      </c>
      <c r="C16" s="13">
        <v>61.21</v>
      </c>
      <c r="D16" s="39"/>
      <c r="E16" s="13">
        <v>103</v>
      </c>
      <c r="F16" s="21">
        <f t="shared" si="4"/>
        <v>92.7</v>
      </c>
      <c r="G16" s="14">
        <v>2.0000000000000001E-4</v>
      </c>
      <c r="H16" s="58">
        <v>49.300000000000004</v>
      </c>
      <c r="I16" s="49">
        <f>H16+$C16*$G16</f>
        <v>49.312242000000005</v>
      </c>
      <c r="J16" s="49">
        <f>$F16-I16</f>
        <v>43.387757999999998</v>
      </c>
      <c r="K16" s="50" t="str">
        <f t="shared" si="0"/>
        <v>PASS</v>
      </c>
      <c r="L16" s="59">
        <v>72.3</v>
      </c>
      <c r="M16" s="47">
        <f>L16+$C16*$G16</f>
        <v>72.312241999999998</v>
      </c>
      <c r="N16" s="47">
        <f>$F16-M16</f>
        <v>20.387758000000005</v>
      </c>
      <c r="O16" s="48" t="str">
        <f t="shared" si="1"/>
        <v>PASS</v>
      </c>
      <c r="P16" s="58">
        <v>51.800000000000004</v>
      </c>
      <c r="Q16" s="49">
        <f>P16+$C16*$G16</f>
        <v>51.812242000000005</v>
      </c>
      <c r="R16" s="49">
        <f>$F16-Q16</f>
        <v>40.887757999999998</v>
      </c>
      <c r="S16" s="50" t="str">
        <f t="shared" si="2"/>
        <v>PASS</v>
      </c>
      <c r="T16" s="59">
        <v>75.5</v>
      </c>
      <c r="U16" s="47">
        <f>T16+$C16*$G16</f>
        <v>75.512242000000001</v>
      </c>
      <c r="V16" s="47">
        <f>$F16-U16</f>
        <v>17.187758000000002</v>
      </c>
      <c r="W16" s="48" t="str">
        <f t="shared" si="3"/>
        <v>PASS</v>
      </c>
      <c r="Y16" s="62"/>
    </row>
    <row r="17" spans="1:25" ht="15.75" customHeight="1">
      <c r="A17" s="54" t="s">
        <v>37</v>
      </c>
      <c r="B17" s="55" t="s">
        <v>45</v>
      </c>
      <c r="C17" s="55"/>
      <c r="D17" s="39">
        <v>105</v>
      </c>
      <c r="E17" s="55"/>
      <c r="F17" s="21"/>
      <c r="G17" s="14"/>
      <c r="H17" s="58">
        <v>48.6</v>
      </c>
      <c r="I17" s="49">
        <f>H17</f>
        <v>48.6</v>
      </c>
      <c r="J17" s="49">
        <f>$D17-I17</f>
        <v>56.4</v>
      </c>
      <c r="K17" s="50" t="str">
        <f t="shared" si="0"/>
        <v>PASS</v>
      </c>
      <c r="L17" s="59">
        <v>71.699999999999989</v>
      </c>
      <c r="M17" s="47">
        <f>L17</f>
        <v>71.699999999999989</v>
      </c>
      <c r="N17" s="47">
        <f>$D17-M17</f>
        <v>33.300000000000011</v>
      </c>
      <c r="O17" s="48" t="str">
        <f t="shared" si="1"/>
        <v>PASS</v>
      </c>
      <c r="P17" s="58">
        <v>50.6</v>
      </c>
      <c r="Q17" s="49">
        <f>P17</f>
        <v>50.6</v>
      </c>
      <c r="R17" s="49">
        <f>$D17-Q17</f>
        <v>54.4</v>
      </c>
      <c r="S17" s="50" t="str">
        <f t="shared" si="2"/>
        <v>PASS</v>
      </c>
      <c r="T17" s="59">
        <v>74.3</v>
      </c>
      <c r="U17" s="47">
        <f>T17</f>
        <v>74.3</v>
      </c>
      <c r="V17" s="47">
        <f>$D17-U17</f>
        <v>30.700000000000003</v>
      </c>
      <c r="W17" s="48" t="str">
        <f t="shared" si="3"/>
        <v>PASS</v>
      </c>
      <c r="Y17" s="62"/>
    </row>
    <row r="18" spans="1:25" ht="15.75" customHeight="1">
      <c r="A18" s="51" t="s">
        <v>21</v>
      </c>
      <c r="B18" s="13"/>
      <c r="C18" s="13"/>
      <c r="D18" s="39"/>
      <c r="E18" s="13">
        <v>65</v>
      </c>
      <c r="F18" s="21"/>
      <c r="G18" s="14"/>
      <c r="H18" s="58">
        <v>39.1</v>
      </c>
      <c r="I18" s="49">
        <f>H18</f>
        <v>39.1</v>
      </c>
      <c r="J18" s="49">
        <f>40-I18</f>
        <v>0.89999999999999858</v>
      </c>
      <c r="K18" s="50" t="str">
        <f t="shared" si="0"/>
        <v>PASS</v>
      </c>
      <c r="L18" s="59">
        <v>62.2</v>
      </c>
      <c r="M18" s="47">
        <f>L18</f>
        <v>62.2</v>
      </c>
      <c r="N18" s="47">
        <f>$E18-M18</f>
        <v>2.7999999999999972</v>
      </c>
      <c r="O18" s="48" t="str">
        <f t="shared" si="1"/>
        <v>PASS</v>
      </c>
      <c r="P18" s="58">
        <v>37.4</v>
      </c>
      <c r="Q18" s="49">
        <f>P18</f>
        <v>37.4</v>
      </c>
      <c r="R18" s="49">
        <f>40-Q18</f>
        <v>2.6000000000000014</v>
      </c>
      <c r="S18" s="50" t="str">
        <f t="shared" si="2"/>
        <v>PASS</v>
      </c>
      <c r="T18" s="59">
        <v>61.4</v>
      </c>
      <c r="U18" s="47">
        <f>T18</f>
        <v>61.4</v>
      </c>
      <c r="V18" s="47">
        <f>$E18-U18</f>
        <v>3.6000000000000014</v>
      </c>
      <c r="W18" s="48" t="str">
        <f t="shared" si="3"/>
        <v>PASS</v>
      </c>
      <c r="Y18" s="62"/>
    </row>
    <row r="19" spans="1:25" ht="15.75" customHeight="1">
      <c r="A19" s="51" t="s">
        <v>22</v>
      </c>
      <c r="B19" s="13"/>
      <c r="C19" s="13"/>
      <c r="D19" s="39"/>
      <c r="E19" s="13">
        <v>70</v>
      </c>
      <c r="F19" s="21"/>
      <c r="G19" s="14"/>
      <c r="H19" s="58">
        <v>41.300000000000004</v>
      </c>
      <c r="I19" s="49">
        <f>H19</f>
        <v>41.300000000000004</v>
      </c>
      <c r="J19" s="49">
        <f>45-I19</f>
        <v>3.6999999999999957</v>
      </c>
      <c r="K19" s="50" t="str">
        <f t="shared" si="0"/>
        <v>PASS</v>
      </c>
      <c r="L19" s="59">
        <v>64.8</v>
      </c>
      <c r="M19" s="47">
        <f>L19</f>
        <v>64.8</v>
      </c>
      <c r="N19" s="47">
        <f>$E19-M19</f>
        <v>5.2000000000000028</v>
      </c>
      <c r="O19" s="48" t="str">
        <f t="shared" si="1"/>
        <v>PASS</v>
      </c>
      <c r="P19" s="58">
        <v>42</v>
      </c>
      <c r="Q19" s="49">
        <f>P19</f>
        <v>42</v>
      </c>
      <c r="R19" s="49">
        <f>45-Q19</f>
        <v>3</v>
      </c>
      <c r="S19" s="50" t="str">
        <f t="shared" si="2"/>
        <v>PASS</v>
      </c>
      <c r="T19" s="59">
        <v>66.399999999999991</v>
      </c>
      <c r="U19" s="47">
        <f>T19</f>
        <v>66.399999999999991</v>
      </c>
      <c r="V19" s="47">
        <f>$E19-U19</f>
        <v>3.6000000000000085</v>
      </c>
      <c r="W19" s="48" t="str">
        <f t="shared" si="3"/>
        <v>PASS</v>
      </c>
      <c r="Y19" s="62"/>
    </row>
    <row r="20" spans="1:25" s="30" customFormat="1" ht="15.75" customHeight="1">
      <c r="A20" s="54" t="s">
        <v>23</v>
      </c>
      <c r="B20" s="13"/>
      <c r="C20" s="13"/>
      <c r="D20" s="39"/>
      <c r="E20" s="13"/>
      <c r="F20" s="21"/>
      <c r="G20" s="14"/>
      <c r="H20" s="58">
        <v>25</v>
      </c>
      <c r="I20" s="49">
        <f>H20</f>
        <v>25</v>
      </c>
      <c r="J20" s="49">
        <f>I20</f>
        <v>25</v>
      </c>
      <c r="K20" s="50" t="s">
        <v>46</v>
      </c>
      <c r="L20" s="59">
        <v>50</v>
      </c>
      <c r="M20" s="47">
        <f>L20</f>
        <v>50</v>
      </c>
      <c r="N20" s="47">
        <f>M20</f>
        <v>50</v>
      </c>
      <c r="O20" s="48" t="s">
        <v>46</v>
      </c>
      <c r="P20" s="58">
        <v>25</v>
      </c>
      <c r="Q20" s="49">
        <f>P20</f>
        <v>25</v>
      </c>
      <c r="R20" s="49">
        <f>Q20</f>
        <v>25</v>
      </c>
      <c r="S20" s="50" t="s">
        <v>46</v>
      </c>
      <c r="T20" s="59">
        <v>50</v>
      </c>
      <c r="U20" s="47">
        <f>T20</f>
        <v>50</v>
      </c>
      <c r="V20" s="47">
        <f>U20</f>
        <v>50</v>
      </c>
      <c r="W20" s="48" t="s">
        <v>46</v>
      </c>
    </row>
    <row r="21" spans="1:25" s="30" customFormat="1" ht="15.75" customHeight="1">
      <c r="A21" s="32"/>
      <c r="B21" s="33"/>
      <c r="C21" s="34"/>
      <c r="D21" s="31"/>
      <c r="E21" s="31"/>
      <c r="F21" s="31"/>
      <c r="G21" s="31">
        <f>SUM(G9:G19)</f>
        <v>0.86249999999999993</v>
      </c>
      <c r="H21" s="72" t="s">
        <v>56</v>
      </c>
      <c r="I21" s="73"/>
      <c r="J21" s="73"/>
      <c r="K21" s="74"/>
      <c r="L21" s="63" t="s">
        <v>55</v>
      </c>
      <c r="M21" s="64"/>
      <c r="N21" s="64"/>
      <c r="O21" s="65"/>
      <c r="P21" s="72" t="s">
        <v>56</v>
      </c>
      <c r="Q21" s="73"/>
      <c r="R21" s="73"/>
      <c r="S21" s="74"/>
      <c r="T21" s="63" t="s">
        <v>55</v>
      </c>
      <c r="U21" s="64"/>
      <c r="V21" s="64"/>
      <c r="W21" s="65"/>
    </row>
    <row r="22" spans="1:25" ht="117" customHeight="1">
      <c r="A22" s="8"/>
      <c r="B22" s="2"/>
      <c r="C22" s="7"/>
      <c r="D22" s="8"/>
      <c r="E22" s="8"/>
      <c r="F22" s="8"/>
      <c r="G22" s="8"/>
      <c r="H22" s="69" t="s">
        <v>48</v>
      </c>
      <c r="I22" s="70"/>
      <c r="J22" s="70"/>
      <c r="K22" s="71"/>
      <c r="L22" s="66" t="s">
        <v>47</v>
      </c>
      <c r="M22" s="67"/>
      <c r="N22" s="67"/>
      <c r="O22" s="68"/>
      <c r="P22" s="69" t="s">
        <v>53</v>
      </c>
      <c r="Q22" s="70"/>
      <c r="R22" s="70"/>
      <c r="S22" s="71"/>
      <c r="T22" s="66" t="s">
        <v>54</v>
      </c>
      <c r="U22" s="67"/>
      <c r="V22" s="67"/>
      <c r="W22" s="68"/>
    </row>
    <row r="23" spans="1:25" ht="15" customHeight="1">
      <c r="A23" s="8"/>
      <c r="B23" s="2"/>
      <c r="C23" s="7"/>
      <c r="D23" s="8"/>
      <c r="E23" s="8"/>
      <c r="F23" s="8"/>
      <c r="G23" s="8"/>
    </row>
    <row r="24" spans="1:25" ht="15" customHeight="1">
      <c r="A24" s="8"/>
      <c r="B24" s="2"/>
      <c r="C24" s="7"/>
      <c r="D24" s="8"/>
      <c r="E24" s="8"/>
      <c r="F24" s="8"/>
      <c r="G24" s="8"/>
    </row>
    <row r="25" spans="1:25" ht="15" customHeight="1">
      <c r="A25" s="11"/>
      <c r="B25" s="11"/>
      <c r="C25" s="11"/>
      <c r="D25" s="11"/>
      <c r="E25" s="11"/>
      <c r="F25" s="11"/>
      <c r="G25" s="11"/>
    </row>
    <row r="26" spans="1:25" ht="15" customHeight="1">
      <c r="A26" s="11"/>
      <c r="B26" s="11"/>
      <c r="C26" s="11"/>
      <c r="D26" s="11"/>
      <c r="E26" s="11"/>
      <c r="F26" s="11"/>
      <c r="G26" s="11"/>
    </row>
    <row r="27" spans="1:25" ht="15" customHeight="1">
      <c r="A27" s="20"/>
      <c r="B27" s="20"/>
      <c r="C27" s="20"/>
      <c r="D27" s="20"/>
      <c r="E27" s="20"/>
      <c r="F27" s="20"/>
      <c r="G27" s="20"/>
    </row>
    <row r="28" spans="1:25" ht="15" customHeight="1">
      <c r="A28" s="20"/>
      <c r="B28" s="20"/>
      <c r="C28" s="20"/>
      <c r="D28" s="20"/>
      <c r="E28" s="20"/>
      <c r="F28" s="20"/>
      <c r="G28" s="20"/>
    </row>
    <row r="29" spans="1:25" ht="15" customHeight="1">
      <c r="A29" s="20"/>
      <c r="B29" s="20"/>
      <c r="C29" s="20"/>
      <c r="D29" s="20"/>
      <c r="E29" s="20"/>
      <c r="F29" s="20"/>
      <c r="G29" s="20"/>
    </row>
    <row r="30" spans="1:25" ht="15" customHeight="1">
      <c r="A30" s="20"/>
      <c r="B30" s="20"/>
      <c r="C30" s="20"/>
      <c r="D30" s="20"/>
      <c r="E30" s="20"/>
      <c r="F30" s="20"/>
      <c r="G30" s="20"/>
    </row>
    <row r="31" spans="1:25" ht="15" customHeight="1"/>
    <row r="32" spans="1:25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</sheetData>
  <mergeCells count="20">
    <mergeCell ref="H6:O6"/>
    <mergeCell ref="P6:W6"/>
    <mergeCell ref="C5:E5"/>
    <mergeCell ref="L7:O7"/>
    <mergeCell ref="C1:D1"/>
    <mergeCell ref="C2:D2"/>
    <mergeCell ref="C3:D3"/>
    <mergeCell ref="H7:K7"/>
    <mergeCell ref="C4:G4"/>
    <mergeCell ref="C6:G6"/>
    <mergeCell ref="T7:W7"/>
    <mergeCell ref="P7:S7"/>
    <mergeCell ref="T21:W21"/>
    <mergeCell ref="T22:W22"/>
    <mergeCell ref="L21:O21"/>
    <mergeCell ref="H22:K22"/>
    <mergeCell ref="L22:O22"/>
    <mergeCell ref="H21:K21"/>
    <mergeCell ref="P21:S21"/>
    <mergeCell ref="P22:S22"/>
  </mergeCells>
  <phoneticPr fontId="4" type="noConversion"/>
  <conditionalFormatting sqref="J9:K20">
    <cfRule type="containsText" dxfId="9" priority="70" operator="containsText" text="FAIL">
      <formula>NOT(ISERROR(SEARCH("FAIL",J9)))</formula>
    </cfRule>
  </conditionalFormatting>
  <conditionalFormatting sqref="H22">
    <cfRule type="containsText" dxfId="8" priority="47" operator="containsText" text="FAIL">
      <formula>NOT(ISERROR(SEARCH("FAIL",H22)))</formula>
    </cfRule>
  </conditionalFormatting>
  <conditionalFormatting sqref="L22">
    <cfRule type="containsText" dxfId="7" priority="46" operator="containsText" text="FAIL">
      <formula>NOT(ISERROR(SEARCH("FAIL",L22)))</formula>
    </cfRule>
  </conditionalFormatting>
  <conditionalFormatting sqref="M9:O20">
    <cfRule type="containsText" dxfId="6" priority="45" operator="containsText" text="FAIL">
      <formula>NOT(ISERROR(SEARCH("FAIL",M9)))</formula>
    </cfRule>
  </conditionalFormatting>
  <conditionalFormatting sqref="I9:I20">
    <cfRule type="containsText" dxfId="5" priority="8" operator="containsText" text="FAIL">
      <formula>NOT(ISERROR(SEARCH("FAIL",I9)))</formula>
    </cfRule>
  </conditionalFormatting>
  <conditionalFormatting sqref="R9:S20">
    <cfRule type="containsText" dxfId="4" priority="7" operator="containsText" text="FAIL">
      <formula>NOT(ISERROR(SEARCH("FAIL",R9)))</formula>
    </cfRule>
  </conditionalFormatting>
  <conditionalFormatting sqref="P22">
    <cfRule type="containsText" dxfId="3" priority="6" operator="containsText" text="FAIL">
      <formula>NOT(ISERROR(SEARCH("FAIL",P22)))</formula>
    </cfRule>
  </conditionalFormatting>
  <conditionalFormatting sqref="Q9:Q20">
    <cfRule type="containsText" dxfId="2" priority="3" operator="containsText" text="FAIL">
      <formula>NOT(ISERROR(SEARCH("FAIL",Q9)))</formula>
    </cfRule>
  </conditionalFormatting>
  <conditionalFormatting sqref="T22">
    <cfRule type="containsText" dxfId="1" priority="2" operator="containsText" text="FAIL">
      <formula>NOT(ISERROR(SEARCH("FAIL",T22)))</formula>
    </cfRule>
  </conditionalFormatting>
  <conditionalFormatting sqref="U9:W20">
    <cfRule type="containsText" dxfId="0" priority="1" operator="containsText" text="FAIL">
      <formula>NOT(ISERROR(SEARCH("FAIL",U9)))</formula>
    </cfRule>
  </conditionalFormatting>
  <pageMargins left="0.25" right="0.25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1"/>
  <sheetViews>
    <sheetView zoomScale="40" zoomScaleNormal="40" workbookViewId="0">
      <selection activeCell="AT67" sqref="AT67"/>
    </sheetView>
  </sheetViews>
  <sheetFormatPr defaultRowHeight="15"/>
  <cols>
    <col min="1" max="1" width="8.28515625" style="40" customWidth="1"/>
    <col min="2" max="2" width="20.7109375" style="5" customWidth="1"/>
    <col min="3" max="3" width="9.140625" style="5"/>
    <col min="4" max="4" width="9.140625" style="5" customWidth="1"/>
    <col min="5" max="13" width="9.140625" style="5"/>
    <col min="14" max="15" width="9.140625" style="5" customWidth="1"/>
    <col min="16" max="16384" width="9.140625" style="5"/>
  </cols>
  <sheetData>
    <row r="1" spans="1:14" ht="26.25">
      <c r="B1" s="36" t="s">
        <v>9</v>
      </c>
    </row>
    <row r="3" spans="1:14" ht="24.95" customHeight="1">
      <c r="A3" s="41"/>
      <c r="B3" s="53" t="s">
        <v>15</v>
      </c>
      <c r="C3" s="6"/>
      <c r="D3" s="6"/>
      <c r="E3" s="6"/>
      <c r="F3" s="6"/>
      <c r="G3" s="6"/>
      <c r="H3" s="6"/>
      <c r="I3" s="6"/>
      <c r="J3" s="6"/>
      <c r="K3" s="53" t="s">
        <v>16</v>
      </c>
      <c r="M3" s="6"/>
      <c r="N3" s="6"/>
    </row>
    <row r="4" spans="1:14">
      <c r="A4" s="42"/>
    </row>
    <row r="5" spans="1:14">
      <c r="A5" s="42"/>
    </row>
    <row r="6" spans="1:14">
      <c r="A6" s="42"/>
    </row>
    <row r="7" spans="1:14">
      <c r="A7" s="42"/>
    </row>
    <row r="8" spans="1:14">
      <c r="A8" s="42"/>
    </row>
    <row r="9" spans="1:14">
      <c r="A9" s="42"/>
    </row>
    <row r="10" spans="1:14">
      <c r="A10" s="42"/>
    </row>
    <row r="11" spans="1:14">
      <c r="A11" s="42"/>
    </row>
    <row r="12" spans="1:14">
      <c r="A12" s="42"/>
    </row>
    <row r="13" spans="1:14">
      <c r="A13" s="42"/>
    </row>
    <row r="14" spans="1:14">
      <c r="A14" s="42"/>
    </row>
    <row r="15" spans="1:14">
      <c r="A15" s="42"/>
    </row>
    <row r="16" spans="1:14">
      <c r="A16" s="42"/>
    </row>
    <row r="17" spans="1:15">
      <c r="A17" s="42"/>
    </row>
    <row r="18" spans="1:15" ht="15" customHeight="1">
      <c r="A18" s="43"/>
    </row>
    <row r="19" spans="1:15" ht="15" customHeight="1">
      <c r="A19" s="41"/>
    </row>
    <row r="20" spans="1:15" ht="15" customHeight="1">
      <c r="A20" s="42"/>
      <c r="O20" s="35"/>
    </row>
    <row r="21" spans="1:15" ht="15" customHeight="1">
      <c r="A21" s="42"/>
    </row>
    <row r="22" spans="1:15" ht="15" customHeight="1">
      <c r="A22" s="42"/>
    </row>
    <row r="23" spans="1:15" ht="15" customHeight="1">
      <c r="A23" s="42"/>
    </row>
    <row r="24" spans="1:15" ht="15" customHeight="1">
      <c r="A24" s="42"/>
    </row>
    <row r="25" spans="1:15" ht="15" customHeight="1">
      <c r="A25" s="42"/>
    </row>
    <row r="26" spans="1:15" ht="15" customHeight="1">
      <c r="A26" s="42"/>
    </row>
    <row r="27" spans="1:15" ht="15" customHeight="1">
      <c r="A27" s="42"/>
    </row>
    <row r="28" spans="1:15" ht="15" customHeight="1">
      <c r="A28" s="42"/>
    </row>
    <row r="29" spans="1:15" ht="15" customHeight="1">
      <c r="A29" s="42"/>
    </row>
    <row r="30" spans="1:15" ht="30.75" customHeight="1">
      <c r="B30" s="53" t="s">
        <v>26</v>
      </c>
      <c r="C30" s="6"/>
      <c r="D30" s="6"/>
      <c r="E30" s="6"/>
      <c r="F30" s="6"/>
      <c r="G30" s="6"/>
      <c r="H30" s="6"/>
      <c r="I30" s="6"/>
      <c r="J30" s="6"/>
      <c r="K30" s="53" t="s">
        <v>18</v>
      </c>
    </row>
    <row r="31" spans="1:15" ht="15" customHeight="1">
      <c r="A31" s="42"/>
    </row>
    <row r="32" spans="1:15" ht="15" customHeight="1">
      <c r="A32" s="43"/>
    </row>
    <row r="33" spans="1:1" ht="15" customHeight="1"/>
    <row r="34" spans="1:1" ht="15" customHeight="1"/>
    <row r="35" spans="1:1" ht="15" customHeight="1">
      <c r="A35" s="41"/>
    </row>
    <row r="36" spans="1:1" ht="15" customHeight="1">
      <c r="A36" s="42"/>
    </row>
    <row r="37" spans="1:1" ht="15" customHeight="1">
      <c r="A37" s="42"/>
    </row>
    <row r="38" spans="1:1" ht="15" customHeight="1">
      <c r="A38" s="42"/>
    </row>
    <row r="39" spans="1:1" ht="15" customHeight="1">
      <c r="A39" s="42"/>
    </row>
    <row r="40" spans="1:1" ht="15" customHeight="1">
      <c r="A40" s="42"/>
    </row>
    <row r="41" spans="1:1" ht="15" customHeight="1">
      <c r="A41" s="42"/>
    </row>
    <row r="42" spans="1:1" ht="15" customHeight="1">
      <c r="A42" s="42"/>
    </row>
    <row r="43" spans="1:1" ht="15" customHeight="1">
      <c r="A43" s="42"/>
    </row>
    <row r="44" spans="1:1" ht="15" customHeight="1">
      <c r="A44" s="42"/>
    </row>
    <row r="45" spans="1:1" ht="15" customHeight="1">
      <c r="A45" s="42"/>
    </row>
    <row r="46" spans="1:1" ht="15" customHeight="1">
      <c r="A46" s="42"/>
    </row>
    <row r="47" spans="1:1" ht="15" customHeight="1">
      <c r="A47" s="42"/>
    </row>
    <row r="48" spans="1:1" ht="15" customHeight="1">
      <c r="A48" s="42"/>
    </row>
    <row r="49" spans="1:1" ht="15" customHeight="1">
      <c r="A49" s="42"/>
    </row>
    <row r="50" spans="1:1" ht="15" customHeight="1">
      <c r="A50" s="42"/>
    </row>
    <row r="51" spans="1:1" ht="15" customHeight="1">
      <c r="A51" s="42"/>
    </row>
    <row r="52" spans="1:1" ht="15" customHeight="1">
      <c r="A52" s="42"/>
    </row>
    <row r="53" spans="1:1" ht="15" customHeight="1">
      <c r="A53" s="42"/>
    </row>
    <row r="54" spans="1:1" ht="15" customHeight="1">
      <c r="A54" s="42"/>
    </row>
    <row r="55" spans="1:1" ht="15" customHeight="1">
      <c r="A55" s="42"/>
    </row>
    <row r="56" spans="1:1" ht="15" customHeight="1">
      <c r="A56" s="43"/>
    </row>
    <row r="57" spans="1:1" ht="15" customHeight="1"/>
    <row r="58" spans="1:1" ht="17.25" customHeight="1"/>
    <row r="59" spans="1:1" ht="15" customHeight="1"/>
    <row r="60" spans="1:1" ht="15" customHeight="1"/>
    <row r="61" spans="1:1" ht="15" customHeight="1"/>
    <row r="62" spans="1:1" ht="15" customHeight="1"/>
    <row r="63" spans="1:1" ht="15" customHeight="1"/>
    <row r="64" spans="1:1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spans="5:8" ht="15" customHeight="1"/>
    <row r="82" spans="5:8" ht="15" customHeight="1"/>
    <row r="83" spans="5:8" ht="15" customHeight="1"/>
    <row r="84" spans="5:8" ht="15" customHeight="1"/>
    <row r="85" spans="5:8" ht="15" customHeight="1"/>
    <row r="86" spans="5:8" ht="15" customHeight="1"/>
    <row r="87" spans="5:8" ht="15" customHeight="1"/>
    <row r="88" spans="5:8" ht="15" customHeight="1"/>
    <row r="89" spans="5:8" ht="15" customHeight="1"/>
    <row r="90" spans="5:8" ht="15" customHeight="1"/>
    <row r="91" spans="5:8" ht="15" customHeight="1">
      <c r="E91" s="37"/>
      <c r="F91" s="37"/>
      <c r="G91" s="37"/>
      <c r="H91" s="38"/>
    </row>
    <row r="92" spans="5:8" ht="15" customHeight="1"/>
    <row r="93" spans="5:8" ht="15" customHeight="1"/>
    <row r="94" spans="5:8" ht="15" customHeight="1"/>
    <row r="95" spans="5:8" ht="15" customHeight="1"/>
    <row r="96" spans="5:8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30.7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spans="1:2" ht="15" customHeight="1"/>
    <row r="146" spans="1:2" ht="15" customHeight="1"/>
    <row r="147" spans="1:2" ht="15" customHeight="1"/>
    <row r="148" spans="1:2" ht="15" customHeight="1">
      <c r="A148" s="41"/>
      <c r="B148" s="6"/>
    </row>
    <row r="149" spans="1:2" ht="15" customHeight="1">
      <c r="A149" s="42"/>
      <c r="B149" s="4"/>
    </row>
    <row r="150" spans="1:2" ht="15" customHeight="1">
      <c r="A150" s="42"/>
      <c r="B150" s="4"/>
    </row>
    <row r="151" spans="1:2" ht="15" customHeight="1">
      <c r="A151" s="42"/>
      <c r="B151" s="4"/>
    </row>
    <row r="152" spans="1:2" ht="15" customHeight="1">
      <c r="A152" s="42"/>
      <c r="B152" s="4"/>
    </row>
    <row r="153" spans="1:2" ht="15" customHeight="1">
      <c r="A153" s="42"/>
      <c r="B153" s="4"/>
    </row>
    <row r="154" spans="1:2" ht="15" customHeight="1">
      <c r="A154" s="42"/>
      <c r="B154" s="4"/>
    </row>
    <row r="155" spans="1:2" ht="15" customHeight="1">
      <c r="A155" s="42"/>
      <c r="B155" s="4"/>
    </row>
    <row r="156" spans="1:2" ht="15" customHeight="1">
      <c r="A156" s="42"/>
      <c r="B156" s="4"/>
    </row>
    <row r="157" spans="1:2" ht="15" customHeight="1">
      <c r="A157" s="42"/>
      <c r="B157" s="4"/>
    </row>
    <row r="158" spans="1:2" ht="15" customHeight="1">
      <c r="A158" s="42"/>
      <c r="B158" s="4"/>
    </row>
    <row r="159" spans="1:2" ht="15" customHeight="1">
      <c r="A159" s="42"/>
      <c r="B159" s="4"/>
    </row>
    <row r="160" spans="1:2" ht="15" customHeight="1">
      <c r="A160" s="42"/>
      <c r="B160" s="4"/>
    </row>
    <row r="161" spans="1:2" ht="15" customHeight="1">
      <c r="A161" s="42"/>
      <c r="B161" s="4"/>
    </row>
    <row r="162" spans="1:2" ht="15" customHeight="1">
      <c r="A162" s="42"/>
      <c r="B162" s="4"/>
    </row>
    <row r="163" spans="1:2" ht="15" customHeight="1">
      <c r="A163" s="43"/>
      <c r="B163" s="3"/>
    </row>
    <row r="164" spans="1:2" ht="15" customHeight="1">
      <c r="A164" s="41"/>
      <c r="B164" s="6"/>
    </row>
    <row r="165" spans="1:2" ht="15" customHeight="1">
      <c r="A165" s="42"/>
      <c r="B165" s="4"/>
    </row>
    <row r="166" spans="1:2" ht="15" customHeight="1">
      <c r="A166" s="42"/>
      <c r="B166" s="4"/>
    </row>
    <row r="167" spans="1:2" ht="15" customHeight="1">
      <c r="A167" s="42"/>
      <c r="B167" s="4"/>
    </row>
    <row r="168" spans="1:2" ht="15" customHeight="1">
      <c r="A168" s="42"/>
      <c r="B168" s="4"/>
    </row>
    <row r="169" spans="1:2" ht="15" customHeight="1">
      <c r="A169" s="42"/>
      <c r="B169" s="4"/>
    </row>
    <row r="170" spans="1:2" ht="15" customHeight="1">
      <c r="A170" s="42"/>
      <c r="B170" s="4"/>
    </row>
    <row r="171" spans="1:2" ht="15" customHeight="1">
      <c r="A171" s="42"/>
      <c r="B171" s="4"/>
    </row>
    <row r="172" spans="1:2" ht="15" customHeight="1">
      <c r="A172" s="42"/>
      <c r="B172" s="4"/>
    </row>
    <row r="173" spans="1:2" ht="15" customHeight="1">
      <c r="A173" s="42"/>
      <c r="B173" s="4"/>
    </row>
    <row r="174" spans="1:2" ht="15" customHeight="1">
      <c r="A174" s="42"/>
      <c r="B174" s="4"/>
    </row>
    <row r="175" spans="1:2" ht="15" customHeight="1">
      <c r="A175" s="42"/>
      <c r="B175" s="4"/>
    </row>
    <row r="176" spans="1:2" ht="15" customHeight="1">
      <c r="A176" s="42"/>
      <c r="B176" s="4"/>
    </row>
    <row r="177" spans="1:2" ht="15" customHeight="1">
      <c r="A177" s="42"/>
      <c r="B177" s="4"/>
    </row>
    <row r="178" spans="1:2" ht="15" customHeight="1">
      <c r="A178" s="43"/>
      <c r="B178" s="3"/>
    </row>
    <row r="179" spans="1:2" ht="15" customHeight="1"/>
    <row r="180" spans="1:2" ht="15" customHeight="1"/>
    <row r="181" spans="1:2" ht="15" customHeight="1"/>
  </sheetData>
  <phoneticPr fontId="32" type="noConversion"/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1"/>
  <sheetViews>
    <sheetView zoomScale="40" zoomScaleNormal="40" workbookViewId="0">
      <selection activeCell="Q81" sqref="Q81"/>
    </sheetView>
  </sheetViews>
  <sheetFormatPr defaultRowHeight="15"/>
  <cols>
    <col min="1" max="1" width="8.28515625" style="40" customWidth="1"/>
    <col min="2" max="2" width="20.7109375" style="5" customWidth="1"/>
    <col min="3" max="3" width="9.140625" style="5"/>
    <col min="4" max="4" width="9.140625" style="5" customWidth="1"/>
    <col min="5" max="13" width="9.140625" style="5"/>
    <col min="14" max="15" width="9.140625" style="5" customWidth="1"/>
    <col min="16" max="16384" width="9.140625" style="5"/>
  </cols>
  <sheetData>
    <row r="1" spans="1:14" ht="26.25">
      <c r="B1" s="36" t="s">
        <v>9</v>
      </c>
    </row>
    <row r="3" spans="1:14" ht="24.95" customHeight="1">
      <c r="A3" s="41"/>
      <c r="B3" s="53" t="s">
        <v>15</v>
      </c>
      <c r="C3" s="6"/>
      <c r="D3" s="6"/>
      <c r="E3" s="6"/>
      <c r="F3" s="6"/>
      <c r="G3" s="6"/>
      <c r="H3" s="6"/>
      <c r="I3" s="6"/>
      <c r="J3" s="6"/>
      <c r="K3" s="53" t="s">
        <v>16</v>
      </c>
      <c r="M3" s="6"/>
      <c r="N3" s="6"/>
    </row>
    <row r="4" spans="1:14">
      <c r="A4" s="42"/>
    </row>
    <row r="5" spans="1:14">
      <c r="A5" s="42"/>
    </row>
    <row r="6" spans="1:14">
      <c r="A6" s="42"/>
    </row>
    <row r="7" spans="1:14">
      <c r="A7" s="42"/>
    </row>
    <row r="8" spans="1:14">
      <c r="A8" s="42"/>
    </row>
    <row r="9" spans="1:14">
      <c r="A9" s="42"/>
    </row>
    <row r="10" spans="1:14">
      <c r="A10" s="42"/>
    </row>
    <row r="11" spans="1:14">
      <c r="A11" s="42"/>
    </row>
    <row r="12" spans="1:14">
      <c r="A12" s="42"/>
    </row>
    <row r="13" spans="1:14">
      <c r="A13" s="42"/>
    </row>
    <row r="14" spans="1:14">
      <c r="A14" s="42"/>
    </row>
    <row r="15" spans="1:14">
      <c r="A15" s="42"/>
    </row>
    <row r="16" spans="1:14">
      <c r="A16" s="42"/>
    </row>
    <row r="17" spans="1:15">
      <c r="A17" s="42"/>
    </row>
    <row r="18" spans="1:15" ht="15" customHeight="1">
      <c r="A18" s="43"/>
    </row>
    <row r="19" spans="1:15" ht="15" customHeight="1">
      <c r="A19" s="41"/>
    </row>
    <row r="20" spans="1:15" ht="15" customHeight="1">
      <c r="A20" s="42"/>
      <c r="O20" s="35"/>
    </row>
    <row r="21" spans="1:15" ht="15" customHeight="1">
      <c r="A21" s="42"/>
    </row>
    <row r="22" spans="1:15" ht="15" customHeight="1">
      <c r="A22" s="42"/>
    </row>
    <row r="23" spans="1:15" ht="15" customHeight="1">
      <c r="A23" s="42"/>
    </row>
    <row r="24" spans="1:15" ht="15" customHeight="1">
      <c r="A24" s="42"/>
    </row>
    <row r="25" spans="1:15" ht="15" customHeight="1">
      <c r="A25" s="42"/>
    </row>
    <row r="26" spans="1:15" ht="15" customHeight="1">
      <c r="A26" s="42"/>
    </row>
    <row r="27" spans="1:15" ht="15" customHeight="1">
      <c r="A27" s="42"/>
    </row>
    <row r="28" spans="1:15" ht="15" customHeight="1">
      <c r="A28" s="42"/>
    </row>
    <row r="29" spans="1:15" ht="15" customHeight="1">
      <c r="A29" s="42"/>
    </row>
    <row r="30" spans="1:15" ht="30.75" customHeight="1">
      <c r="B30" s="53" t="s">
        <v>26</v>
      </c>
      <c r="C30" s="6"/>
      <c r="D30" s="6"/>
      <c r="E30" s="6"/>
      <c r="F30" s="6"/>
      <c r="G30" s="6"/>
      <c r="H30" s="6"/>
      <c r="I30" s="6"/>
      <c r="J30" s="6"/>
      <c r="K30" s="53" t="s">
        <v>18</v>
      </c>
    </row>
    <row r="31" spans="1:15" ht="15" customHeight="1">
      <c r="A31" s="42"/>
    </row>
    <row r="32" spans="1:15" ht="15" customHeight="1">
      <c r="A32" s="43"/>
    </row>
    <row r="33" spans="1:1" ht="15" customHeight="1"/>
    <row r="34" spans="1:1" ht="15" customHeight="1"/>
    <row r="35" spans="1:1" ht="15" customHeight="1">
      <c r="A35" s="41"/>
    </row>
    <row r="36" spans="1:1" ht="15" customHeight="1">
      <c r="A36" s="42"/>
    </row>
    <row r="37" spans="1:1" ht="15" customHeight="1">
      <c r="A37" s="42"/>
    </row>
    <row r="38" spans="1:1" ht="15" customHeight="1">
      <c r="A38" s="42"/>
    </row>
    <row r="39" spans="1:1" ht="15" customHeight="1">
      <c r="A39" s="42"/>
    </row>
    <row r="40" spans="1:1" ht="15" customHeight="1">
      <c r="A40" s="42"/>
    </row>
    <row r="41" spans="1:1" ht="15" customHeight="1">
      <c r="A41" s="42"/>
    </row>
    <row r="42" spans="1:1" ht="15" customHeight="1">
      <c r="A42" s="42"/>
    </row>
    <row r="43" spans="1:1" ht="15" customHeight="1">
      <c r="A43" s="42"/>
    </row>
    <row r="44" spans="1:1" ht="15" customHeight="1">
      <c r="A44" s="42"/>
    </row>
    <row r="45" spans="1:1" ht="15" customHeight="1">
      <c r="A45" s="42"/>
    </row>
    <row r="46" spans="1:1" ht="15" customHeight="1">
      <c r="A46" s="42"/>
    </row>
    <row r="47" spans="1:1" ht="15" customHeight="1">
      <c r="A47" s="42"/>
    </row>
    <row r="48" spans="1:1" ht="15" customHeight="1">
      <c r="A48" s="42"/>
    </row>
    <row r="49" spans="1:1" ht="15" customHeight="1">
      <c r="A49" s="42"/>
    </row>
    <row r="50" spans="1:1" ht="15" customHeight="1">
      <c r="A50" s="42"/>
    </row>
    <row r="51" spans="1:1" ht="15" customHeight="1">
      <c r="A51" s="42"/>
    </row>
    <row r="52" spans="1:1" ht="15" customHeight="1">
      <c r="A52" s="42"/>
    </row>
    <row r="53" spans="1:1" ht="15" customHeight="1">
      <c r="A53" s="42"/>
    </row>
    <row r="54" spans="1:1" ht="15" customHeight="1">
      <c r="A54" s="42"/>
    </row>
    <row r="55" spans="1:1" ht="15" customHeight="1">
      <c r="A55" s="42"/>
    </row>
    <row r="56" spans="1:1" ht="15" customHeight="1">
      <c r="A56" s="43"/>
    </row>
    <row r="57" spans="1:1" ht="15" customHeight="1"/>
    <row r="58" spans="1:1" ht="17.25" customHeight="1"/>
    <row r="59" spans="1:1" ht="15" customHeight="1"/>
    <row r="60" spans="1:1" ht="15" customHeight="1"/>
    <row r="61" spans="1:1" ht="15" customHeight="1"/>
    <row r="62" spans="1:1" ht="15" customHeight="1"/>
    <row r="63" spans="1:1" ht="15" customHeight="1"/>
    <row r="64" spans="1:1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spans="5:8" ht="15" customHeight="1"/>
    <row r="82" spans="5:8" ht="15" customHeight="1"/>
    <row r="83" spans="5:8" ht="15" customHeight="1"/>
    <row r="84" spans="5:8" ht="15" customHeight="1"/>
    <row r="85" spans="5:8" ht="15" customHeight="1"/>
    <row r="86" spans="5:8" ht="15" customHeight="1"/>
    <row r="87" spans="5:8" ht="15" customHeight="1"/>
    <row r="88" spans="5:8" ht="15" customHeight="1"/>
    <row r="89" spans="5:8" ht="15" customHeight="1"/>
    <row r="90" spans="5:8" ht="15" customHeight="1"/>
    <row r="91" spans="5:8" ht="15" customHeight="1">
      <c r="E91" s="37"/>
      <c r="F91" s="37"/>
      <c r="G91" s="37"/>
      <c r="H91" s="38"/>
    </row>
    <row r="92" spans="5:8" ht="15" customHeight="1"/>
    <row r="93" spans="5:8" ht="15" customHeight="1"/>
    <row r="94" spans="5:8" ht="15" customHeight="1"/>
    <row r="95" spans="5:8" ht="15" customHeight="1"/>
    <row r="96" spans="5:8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30.7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spans="1:2" ht="15" customHeight="1"/>
    <row r="146" spans="1:2" ht="15" customHeight="1"/>
    <row r="147" spans="1:2" ht="15" customHeight="1"/>
    <row r="148" spans="1:2" ht="15" customHeight="1">
      <c r="A148" s="41"/>
      <c r="B148" s="6"/>
    </row>
    <row r="149" spans="1:2" ht="15" customHeight="1">
      <c r="A149" s="42"/>
      <c r="B149" s="4"/>
    </row>
    <row r="150" spans="1:2" ht="15" customHeight="1">
      <c r="A150" s="42"/>
      <c r="B150" s="4"/>
    </row>
    <row r="151" spans="1:2" ht="15" customHeight="1">
      <c r="A151" s="42"/>
      <c r="B151" s="4"/>
    </row>
    <row r="152" spans="1:2" ht="15" customHeight="1">
      <c r="A152" s="42"/>
      <c r="B152" s="4"/>
    </row>
    <row r="153" spans="1:2" ht="15" customHeight="1">
      <c r="A153" s="42"/>
      <c r="B153" s="4"/>
    </row>
    <row r="154" spans="1:2" ht="15" customHeight="1">
      <c r="A154" s="42"/>
      <c r="B154" s="4"/>
    </row>
    <row r="155" spans="1:2" ht="15" customHeight="1">
      <c r="A155" s="42"/>
      <c r="B155" s="4"/>
    </row>
    <row r="156" spans="1:2" ht="15" customHeight="1">
      <c r="A156" s="42"/>
      <c r="B156" s="4"/>
    </row>
    <row r="157" spans="1:2" ht="15" customHeight="1">
      <c r="A157" s="42"/>
      <c r="B157" s="4"/>
    </row>
    <row r="158" spans="1:2" ht="15" customHeight="1">
      <c r="A158" s="42"/>
      <c r="B158" s="4"/>
    </row>
    <row r="159" spans="1:2" ht="15" customHeight="1">
      <c r="A159" s="42"/>
      <c r="B159" s="4"/>
    </row>
    <row r="160" spans="1:2" ht="15" customHeight="1">
      <c r="A160" s="42"/>
      <c r="B160" s="4"/>
    </row>
    <row r="161" spans="1:2" ht="15" customHeight="1">
      <c r="A161" s="42"/>
      <c r="B161" s="4"/>
    </row>
    <row r="162" spans="1:2" ht="15" customHeight="1">
      <c r="A162" s="42"/>
      <c r="B162" s="4"/>
    </row>
    <row r="163" spans="1:2" ht="15" customHeight="1">
      <c r="A163" s="43"/>
      <c r="B163" s="3"/>
    </row>
    <row r="164" spans="1:2" ht="15" customHeight="1">
      <c r="A164" s="41"/>
      <c r="B164" s="6"/>
    </row>
    <row r="165" spans="1:2" ht="15" customHeight="1">
      <c r="A165" s="42"/>
      <c r="B165" s="4"/>
    </row>
    <row r="166" spans="1:2" ht="15" customHeight="1">
      <c r="A166" s="42"/>
      <c r="B166" s="4"/>
    </row>
    <row r="167" spans="1:2" ht="15" customHeight="1">
      <c r="A167" s="42"/>
      <c r="B167" s="4"/>
    </row>
    <row r="168" spans="1:2" ht="15" customHeight="1">
      <c r="A168" s="42"/>
      <c r="B168" s="4"/>
    </row>
    <row r="169" spans="1:2" ht="15" customHeight="1">
      <c r="A169" s="42"/>
      <c r="B169" s="4"/>
    </row>
    <row r="170" spans="1:2" ht="15" customHeight="1">
      <c r="A170" s="42"/>
      <c r="B170" s="4"/>
    </row>
    <row r="171" spans="1:2" ht="15" customHeight="1">
      <c r="A171" s="42"/>
      <c r="B171" s="4"/>
    </row>
    <row r="172" spans="1:2" ht="15" customHeight="1">
      <c r="A172" s="42"/>
      <c r="B172" s="4"/>
    </row>
    <row r="173" spans="1:2" ht="15" customHeight="1">
      <c r="A173" s="42"/>
      <c r="B173" s="4"/>
    </row>
    <row r="174" spans="1:2" ht="15" customHeight="1">
      <c r="A174" s="42"/>
      <c r="B174" s="4"/>
    </row>
    <row r="175" spans="1:2" ht="15" customHeight="1">
      <c r="A175" s="42"/>
      <c r="B175" s="4"/>
    </row>
    <row r="176" spans="1:2" ht="15" customHeight="1">
      <c r="A176" s="42"/>
      <c r="B176" s="4"/>
    </row>
    <row r="177" spans="1:2" ht="15" customHeight="1">
      <c r="A177" s="42"/>
      <c r="B177" s="4"/>
    </row>
    <row r="178" spans="1:2" ht="15" customHeight="1">
      <c r="A178" s="43"/>
      <c r="B178" s="3"/>
    </row>
    <row r="179" spans="1:2" ht="15" customHeight="1"/>
    <row r="180" spans="1:2" ht="15" customHeight="1"/>
    <row r="181" spans="1:2" ht="15" customHeight="1"/>
  </sheetData>
  <phoneticPr fontId="13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Thermal data</vt:lpstr>
      <vt:lpstr>IR &amp; Picture (Android 12)</vt:lpstr>
      <vt:lpstr>IR &amp; Picture (Android 10)</vt:lpstr>
    </vt:vector>
  </TitlesOfParts>
  <Company>Netgear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Hernández Pacheco</dc:creator>
  <cp:lastModifiedBy>宮欽揚</cp:lastModifiedBy>
  <cp:lastPrinted>2022-03-17T05:49:14Z</cp:lastPrinted>
  <dcterms:created xsi:type="dcterms:W3CDTF">2017-04-24T20:15:24Z</dcterms:created>
  <dcterms:modified xsi:type="dcterms:W3CDTF">2023-02-20T08:00:21Z</dcterms:modified>
</cp:coreProperties>
</file>